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ard\Board Agendas\Board Agenda FY 2020-2021\2. October 2020\Disbursement Report\"/>
    </mc:Choice>
  </mc:AlternateContent>
  <bookViews>
    <workbookView xWindow="28680" yWindow="-120" windowWidth="29040" windowHeight="15840"/>
  </bookViews>
  <sheets>
    <sheet name="ACH &amp; Recap September 2020" sheetId="1" r:id="rId1"/>
    <sheet name="2. Vendor pmt" sheetId="2" r:id="rId2"/>
    <sheet name="3. Disbursement Rpt" sheetId="8" r:id="rId3"/>
    <sheet name="4. pmt &gt;_2k" sheetId="7" r:id="rId4"/>
    <sheet name="5. Pcard Rpt" sheetId="4" r:id="rId5"/>
    <sheet name="6. Exxon CC" sheetId="3" r:id="rId6"/>
    <sheet name="7. Ck Register" sheetId="5" r:id="rId7"/>
    <sheet name="8. Voids" sheetId="9" r:id="rId8"/>
    <sheet name="9. Fund Summ" sheetId="6" r:id="rId9"/>
  </sheets>
  <definedNames>
    <definedName name="_xlnm.Print_Area" localSheetId="2">'3. Disbursement Rpt'!$A$1:$F$60</definedName>
    <definedName name="_xlnm.Print_Area" localSheetId="5">'6. Exxon CC'!$I$3:$M$18</definedName>
    <definedName name="_xlnm.Print_Area" localSheetId="0">'ACH &amp; Recap September 2020'!$A$1:$J$36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6" i="1" l="1"/>
  <c r="E60" i="8"/>
  <c r="E8" i="8"/>
  <c r="F170" i="3" l="1"/>
  <c r="O131" i="3"/>
  <c r="M131" i="3"/>
  <c r="E10" i="3"/>
  <c r="L8" i="3"/>
  <c r="K8" i="3"/>
  <c r="M8" i="3" s="1"/>
  <c r="L7" i="3"/>
  <c r="L10" i="3" s="1"/>
  <c r="K7" i="3"/>
  <c r="K10" i="3" s="1"/>
  <c r="M7" i="3" l="1"/>
  <c r="M10" i="3" s="1"/>
  <c r="C31" i="1" l="1"/>
  <c r="E31" i="1"/>
  <c r="C15" i="1"/>
  <c r="G31" i="1" s="1"/>
  <c r="I31" i="1" l="1"/>
</calcChain>
</file>

<file path=xl/comments1.xml><?xml version="1.0" encoding="utf-8"?>
<comments xmlns="http://schemas.openxmlformats.org/spreadsheetml/2006/main">
  <authors>
    <author>Harris County Department of Education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
(1999- General Fund
Amount: )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Tab:
Add all accounts from (200-400)
</t>
        </r>
      </text>
    </comment>
    <comment ref="C26" authorId="0" shapeId="0">
      <text>
        <r>
          <rPr>
            <b/>
            <sz val="9"/>
            <color indexed="81"/>
            <rFont val="Tahoma"/>
            <family val="2"/>
          </rPr>
          <t>comes from Check Register Tab:
Add all accounts from (700)</t>
        </r>
      </text>
    </comment>
    <comment ref="C27" authorId="0" shapeId="0">
      <text>
        <r>
          <rPr>
            <b/>
            <sz val="9"/>
            <color indexed="81"/>
            <rFont val="Tahoma"/>
            <family val="2"/>
          </rPr>
          <t xml:space="preserve">comes from Check Register Tab:
Add all accounts from (800)
</t>
        </r>
      </text>
    </comment>
    <comment ref="E29" authorId="0" shapeId="0">
      <text>
        <r>
          <rPr>
            <b/>
            <sz val="9"/>
            <color indexed="81"/>
            <rFont val="Tahoma"/>
            <family val="2"/>
          </rPr>
          <t>Comes from P-Card Report 
(Total Transaction $)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4" authorId="0" shapeId="0">
      <text>
        <r>
          <rPr>
            <b/>
            <sz val="9"/>
            <color indexed="81"/>
            <rFont val="Tahoma"/>
            <family val="2"/>
          </rPr>
          <t>comes from Gas Card tab:
Total of summary (TOP $)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Ana Munoz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Ana Munoz:</t>
        </r>
        <r>
          <rPr>
            <sz val="9"/>
            <color indexed="81"/>
            <rFont val="Tahoma"/>
            <family val="2"/>
          </rPr>
          <t xml:space="preserve">
we rec'd credits of 22.54 and 206.27 
</t>
        </r>
      </text>
    </comment>
  </commentList>
</comments>
</file>

<file path=xl/sharedStrings.xml><?xml version="1.0" encoding="utf-8"?>
<sst xmlns="http://schemas.openxmlformats.org/spreadsheetml/2006/main" count="3362" uniqueCount="1051">
  <si>
    <t>Fiscal Year 2020-2021</t>
  </si>
  <si>
    <t>HARRIS COUNTY DEPARTMENT OF EDUCATION</t>
  </si>
  <si>
    <t xml:space="preserve"> </t>
  </si>
  <si>
    <t>Posting Date</t>
  </si>
  <si>
    <t>Payee/Description</t>
  </si>
  <si>
    <r>
      <t xml:space="preserve">Transaction </t>
    </r>
    <r>
      <rPr>
        <u/>
        <sz val="10"/>
        <rFont val="Arial"/>
        <family val="2"/>
      </rPr>
      <t>Amount</t>
    </r>
  </si>
  <si>
    <t>Total WIRE Transfers:</t>
  </si>
  <si>
    <t>RECAP OF ALL DISBURSEMENTS</t>
  </si>
  <si>
    <t>Checks</t>
  </si>
  <si>
    <t>Total</t>
  </si>
  <si>
    <t>Printed</t>
  </si>
  <si>
    <t>PCard</t>
  </si>
  <si>
    <t>WIRES</t>
  </si>
  <si>
    <t>Disbursements</t>
  </si>
  <si>
    <t>Total General Operating &amp; Payroll Clearing (100-199)</t>
  </si>
  <si>
    <t>Total Special Revenue (200-400)</t>
  </si>
  <si>
    <t>Total PFC Funds</t>
  </si>
  <si>
    <t>(600)</t>
  </si>
  <si>
    <t>Total Capital Project (600)</t>
  </si>
  <si>
    <t>Total Internal Service/Facilities (700)</t>
  </si>
  <si>
    <t>Total Fiduciary (800)</t>
  </si>
  <si>
    <t>Total (900)</t>
  </si>
  <si>
    <t>Total  P Card Activity</t>
  </si>
  <si>
    <t>Total ACH Transfers-Gen Operating &amp; Payroll Clearing</t>
  </si>
  <si>
    <t xml:space="preserve">Credit Card charges paid by check from above </t>
  </si>
  <si>
    <t xml:space="preserve">   (other than P Card)</t>
  </si>
  <si>
    <t>SEPTEMBER  2020 Payroll</t>
  </si>
  <si>
    <t xml:space="preserve">IRS Tax Payment for SEPTEMBER 15th </t>
  </si>
  <si>
    <t>IRS Tax Payment for SEPTEMBER 30TH</t>
  </si>
  <si>
    <t>Payroll Deductions for SEPTEMBER 30TH</t>
  </si>
  <si>
    <t>Payroll Deductions for SEPTEMBER 15th</t>
  </si>
  <si>
    <t>AUGUST 2020 TRS TEXNET Payment</t>
  </si>
  <si>
    <t>SEPTEMBER 2020 TRS Active Care Medical Payment</t>
  </si>
  <si>
    <t xml:space="preserve">                                                                      Harris County Department of Education</t>
  </si>
  <si>
    <t xml:space="preserve">                                           Vendors with total aggregate payments of $50,000 or more in Fiscal Year 2021</t>
  </si>
  <si>
    <t xml:space="preserve">                                                                               as of September 30, 2020</t>
  </si>
  <si>
    <t>Vendor</t>
  </si>
  <si>
    <t>Vendor number</t>
  </si>
  <si>
    <t>Sum of payments</t>
  </si>
  <si>
    <t>Description</t>
  </si>
  <si>
    <t>Contract Type</t>
  </si>
  <si>
    <t>HCDE Other Credit Card Statements</t>
  </si>
  <si>
    <t>Facilities Credit card #'s</t>
  </si>
  <si>
    <t>Records Management CC #'s</t>
  </si>
  <si>
    <t>Allocation after rebate</t>
  </si>
  <si>
    <t>0001</t>
  </si>
  <si>
    <t>SUMMARY</t>
  </si>
  <si>
    <t>0002</t>
  </si>
  <si>
    <t>Card</t>
  </si>
  <si>
    <t># of Cards</t>
  </si>
  <si>
    <t xml:space="preserve">  Gas Facilities</t>
  </si>
  <si>
    <t xml:space="preserve">ExxonMobil </t>
  </si>
  <si>
    <t xml:space="preserve"> Gas Records </t>
  </si>
  <si>
    <t>Chevron/Texaco</t>
  </si>
  <si>
    <t xml:space="preserve">Total </t>
  </si>
  <si>
    <t>Grant total  to pay</t>
  </si>
  <si>
    <t>Vendor Card : ExxonMobil</t>
  </si>
  <si>
    <t xml:space="preserve">HCDE Credit Card Report - September 2020  </t>
  </si>
  <si>
    <t>Cards assigned to:     Facilities Division</t>
  </si>
  <si>
    <t>Card #</t>
  </si>
  <si>
    <t>Date</t>
  </si>
  <si>
    <t>Division</t>
  </si>
  <si>
    <t>Amount</t>
  </si>
  <si>
    <t>1 Warehouse</t>
  </si>
  <si>
    <t>Gasoline</t>
  </si>
  <si>
    <t>Facilities</t>
  </si>
  <si>
    <t>2 Warehouse</t>
  </si>
  <si>
    <t>4 Warehouse</t>
  </si>
  <si>
    <t>0017 Irvington</t>
  </si>
  <si>
    <t>0020 Post Oak</t>
  </si>
  <si>
    <t xml:space="preserve">0022 Post Oak </t>
  </si>
  <si>
    <t xml:space="preserve">0024 Post Oak </t>
  </si>
  <si>
    <t>08/25/202</t>
  </si>
  <si>
    <t xml:space="preserve">0025 Post Oak </t>
  </si>
  <si>
    <t>Credits</t>
  </si>
  <si>
    <t xml:space="preserve"> Rebates</t>
  </si>
  <si>
    <t>HCDE Procurement Card Report</t>
  </si>
  <si>
    <t>September Statement</t>
  </si>
  <si>
    <t xml:space="preserve"> - </t>
  </si>
  <si>
    <t>2020-09-07</t>
  </si>
  <si>
    <t>IN *J.COLE PRODUCTIONS</t>
  </si>
  <si>
    <t>2020-09-08</t>
  </si>
  <si>
    <t>UBREAKIFIX</t>
  </si>
  <si>
    <t>WAL-MART #5612</t>
  </si>
  <si>
    <t>SAMS CLUB #4769</t>
  </si>
  <si>
    <t>USPS PO 4813700023</t>
  </si>
  <si>
    <t>ADOBE ACROPRO SUBS</t>
  </si>
  <si>
    <t>SAMSCLUB #8245</t>
  </si>
  <si>
    <t>TX HHSC CCL FEE</t>
  </si>
  <si>
    <t>AMZN MKTP US*MU7GJ6QU2</t>
  </si>
  <si>
    <t>2020-09-09</t>
  </si>
  <si>
    <t>THE HOME DEPOT #0577</t>
  </si>
  <si>
    <t>THE HOME DEPOT #0569</t>
  </si>
  <si>
    <t>OFFICEMAX/DEPOT 6166</t>
  </si>
  <si>
    <t>SAMS CLUB #8245</t>
  </si>
  <si>
    <t>FASTSIGNS #12201</t>
  </si>
  <si>
    <t>UNITED REFRIG BR #83</t>
  </si>
  <si>
    <t>SHERWIN WILLIAMS 70745</t>
  </si>
  <si>
    <t>TYPEFORM S.L</t>
  </si>
  <si>
    <t>GUITAR CENTER #498</t>
  </si>
  <si>
    <t>883-PEPBOYS</t>
  </si>
  <si>
    <t>CITY SUPPLY COMPANY, I</t>
  </si>
  <si>
    <t>OFFICE DEPOT #495</t>
  </si>
  <si>
    <t>AMZN MKTP US</t>
  </si>
  <si>
    <t>2020-09-10</t>
  </si>
  <si>
    <t>THE HOME DEPOT 577</t>
  </si>
  <si>
    <t>THE HOME DEPOT #6510</t>
  </si>
  <si>
    <t>TEXXCO FOOD MART</t>
  </si>
  <si>
    <t>ONE STOP MUFFLER SHOP</t>
  </si>
  <si>
    <t>FLOWCODE</t>
  </si>
  <si>
    <t>AMZN MKTP US*MU3A655W0</t>
  </si>
  <si>
    <t>SUMMIT ELECTRIC SUPPLY</t>
  </si>
  <si>
    <t>AMZN MKTP US*M461Z9C31</t>
  </si>
  <si>
    <t>TARGET        00013367</t>
  </si>
  <si>
    <t>PETER MILLAR AUSTIN</t>
  </si>
  <si>
    <t>PPG PAINTS 9621</t>
  </si>
  <si>
    <t>AMZN MKTP US*MU1S28Y11</t>
  </si>
  <si>
    <t>2020-09-11</t>
  </si>
  <si>
    <t>POPEYES 13458</t>
  </si>
  <si>
    <t>USPS PO 4801240047</t>
  </si>
  <si>
    <t>FORWARD TIMES PUBLISHI</t>
  </si>
  <si>
    <t>BITLY.COM</t>
  </si>
  <si>
    <t>USPS PO 4801740017</t>
  </si>
  <si>
    <t>JOHNSON SUPPLY PASADEN</t>
  </si>
  <si>
    <t>WM SUPERCENTER #3500</t>
  </si>
  <si>
    <t>EXXONMOBIL    48250229</t>
  </si>
  <si>
    <t>IDENTOGO - TX FINGERPR</t>
  </si>
  <si>
    <t>Report date: 10/9/2020</t>
  </si>
  <si>
    <t>Page 1 of 18</t>
  </si>
  <si>
    <t>HCDE Procurement Card Report - September Statement</t>
  </si>
  <si>
    <t>SQ *QEP PROFESSIONAL B</t>
  </si>
  <si>
    <t>JOHNSTONE SUPPLY OF HO</t>
  </si>
  <si>
    <t>AMAZON.COM*MU2AC0H20</t>
  </si>
  <si>
    <t>2020-09-12</t>
  </si>
  <si>
    <t>SHERWIN WILLIAMS 70706</t>
  </si>
  <si>
    <t>AMZN MKTP US*MU3E77890</t>
  </si>
  <si>
    <t>2020-09-13</t>
  </si>
  <si>
    <t>LOWES #01570*</t>
  </si>
  <si>
    <t>WAL-MART #2718</t>
  </si>
  <si>
    <t>WM SUPERCENTER #5959</t>
  </si>
  <si>
    <t>ZOOM.US</t>
  </si>
  <si>
    <t>2020-09-14</t>
  </si>
  <si>
    <t>H.L. FLAKE COMPANY</t>
  </si>
  <si>
    <t>THE HOME DEPOT #6806</t>
  </si>
  <si>
    <t>TURNER'S HARDWARE</t>
  </si>
  <si>
    <t>BUTLER BUSINESS PRODUC</t>
  </si>
  <si>
    <t>IDENTOGO</t>
  </si>
  <si>
    <t>INDEED</t>
  </si>
  <si>
    <t>2020-09-15</t>
  </si>
  <si>
    <t>HARRIS COUNTY TX - SCA</t>
  </si>
  <si>
    <t>THE HOME DEPOT 6510</t>
  </si>
  <si>
    <t>CHICK-FIL-A #03071</t>
  </si>
  <si>
    <t>RESTAURANT DEPOT</t>
  </si>
  <si>
    <t>THE HOME DEPOT #6985</t>
  </si>
  <si>
    <t>SUNOCO 0803339100  QPS</t>
  </si>
  <si>
    <t>USPS PO 4800340021</t>
  </si>
  <si>
    <t>AMZN MKTP US*MU39419R0</t>
  </si>
  <si>
    <t>OFFICE DEPOT #2809</t>
  </si>
  <si>
    <t>2020-09-16</t>
  </si>
  <si>
    <t>THE HOME DEPOT #6507</t>
  </si>
  <si>
    <t>Page 2 of 18</t>
  </si>
  <si>
    <t>O'REILLY AUTO PARTS 40</t>
  </si>
  <si>
    <t>STERLINGTON MEDICAL</t>
  </si>
  <si>
    <t>EIG*CONSTANTCONTACT.CO</t>
  </si>
  <si>
    <t>CHURCH'S CHICKEN 4888</t>
  </si>
  <si>
    <t>ALONTI CAFE &amp; CATERING</t>
  </si>
  <si>
    <t>AMAZON.COM*MU1K30I90</t>
  </si>
  <si>
    <t>AMAZON.COM*M44LF6NT2</t>
  </si>
  <si>
    <t>MAPP CASTER &amp; SUPPLY</t>
  </si>
  <si>
    <t>COMCAST HOUSTON</t>
  </si>
  <si>
    <t>2020-09-17</t>
  </si>
  <si>
    <t>1529 INSCO HOUSTON</t>
  </si>
  <si>
    <t>ACE ELECTRONICS</t>
  </si>
  <si>
    <t>ACE MART KATY FREEWAY</t>
  </si>
  <si>
    <t>SAMSCLUB #8244</t>
  </si>
  <si>
    <t>AMZN MKTP US*M461D0GO1</t>
  </si>
  <si>
    <t>AMERICAN RED CROSS</t>
  </si>
  <si>
    <t>TXDPS CRIME RECS</t>
  </si>
  <si>
    <t>2020-09-18</t>
  </si>
  <si>
    <t>ZOOM.US 888-799-9666</t>
  </si>
  <si>
    <t>Page 3 of 18</t>
  </si>
  <si>
    <t>EXXONMOBIL    47938329</t>
  </si>
  <si>
    <t>H-E-B #540</t>
  </si>
  <si>
    <t>2020-09-19</t>
  </si>
  <si>
    <t>2020-09-20</t>
  </si>
  <si>
    <t>AMZN MKTP US*M43ZB8PK2</t>
  </si>
  <si>
    <t>2020-09-21</t>
  </si>
  <si>
    <t>WAL-MART #3500</t>
  </si>
  <si>
    <t>C OF H SOLID WASTE MGT</t>
  </si>
  <si>
    <t>WENDY'S 41</t>
  </si>
  <si>
    <t>AMZN MKTP US*M489H1JZ0</t>
  </si>
  <si>
    <t>2020-09-22</t>
  </si>
  <si>
    <t>AMAZON.COM*M40PE26U1</t>
  </si>
  <si>
    <t>AMZN MKTP US*M46TJ9MX2</t>
  </si>
  <si>
    <t>REGION 4 EDUCATION SER</t>
  </si>
  <si>
    <t>AMER ASSOC NOTARIES</t>
  </si>
  <si>
    <t>AMAZON.COM*M43QT0VO2</t>
  </si>
  <si>
    <t>2020-09-23</t>
  </si>
  <si>
    <t>HOUSTON FREIGHTLINER P</t>
  </si>
  <si>
    <t>KROGER #740</t>
  </si>
  <si>
    <t>GRAINGER</t>
  </si>
  <si>
    <t>HARBOR FREIGHT TOOLS 5</t>
  </si>
  <si>
    <t>Page 4 of 18</t>
  </si>
  <si>
    <t>2020-09-24</t>
  </si>
  <si>
    <t>OFFICE DEPOT #1127</t>
  </si>
  <si>
    <t>OFFICE DEPOT #1170</t>
  </si>
  <si>
    <t>PAPPADEAUX SEAFOOD #76</t>
  </si>
  <si>
    <t>AMAZON.COM*M40N62G90</t>
  </si>
  <si>
    <t>JOHNSON SUPPLY  FIRST</t>
  </si>
  <si>
    <t>WAL-MART #3584</t>
  </si>
  <si>
    <t>AMZN MKTP US*M45B37Q12</t>
  </si>
  <si>
    <t>2020-09-25</t>
  </si>
  <si>
    <t>BEST BUY      00002337</t>
  </si>
  <si>
    <t>THE HOME DEPOT #0576</t>
  </si>
  <si>
    <t>LOWES #01145*</t>
  </si>
  <si>
    <t>GREENSHEET MEDIA HOU D</t>
  </si>
  <si>
    <t>TASBO</t>
  </si>
  <si>
    <t>HCTRA EZ TAG ONLINE</t>
  </si>
  <si>
    <t>HOMEDEPOT.COM</t>
  </si>
  <si>
    <t>CHEVRON 0357951</t>
  </si>
  <si>
    <t>TOMMIE VAUGHN PARTS</t>
  </si>
  <si>
    <t>2020-09-26</t>
  </si>
  <si>
    <t>HOUSTON CHRONICLE CIRC</t>
  </si>
  <si>
    <t>SETON IDENTIFICATION P</t>
  </si>
  <si>
    <t>2020-09-27</t>
  </si>
  <si>
    <t>AMZN MKTP US*M41AX4810</t>
  </si>
  <si>
    <t>2020-09-28</t>
  </si>
  <si>
    <t>STAPLES       00114983</t>
  </si>
  <si>
    <t>AMZN MKTP US*MK2MX8O01</t>
  </si>
  <si>
    <t>THE HOME DEPOT #6509</t>
  </si>
  <si>
    <t>APPLIANCEFACTORYPARTS</t>
  </si>
  <si>
    <t>Page 5 of 18</t>
  </si>
  <si>
    <t>HRWEBADVISOR.COM</t>
  </si>
  <si>
    <t>AMZN MKTP US*M46129UW2</t>
  </si>
  <si>
    <t>AMZN MKTP US*MK2D95O41</t>
  </si>
  <si>
    <t>J. HARDING &amp; CO</t>
  </si>
  <si>
    <t>AMZN MKTP US*MK6RD8OF1</t>
  </si>
  <si>
    <t>2020-09-29</t>
  </si>
  <si>
    <t>SAMSCLUB.COM</t>
  </si>
  <si>
    <t>PENSKE TRK LSG 626510</t>
  </si>
  <si>
    <t>MHA HOUSTON</t>
  </si>
  <si>
    <t>GRAMMARLY COLLHLUXS</t>
  </si>
  <si>
    <t>TX EDUCATN AGY CERT</t>
  </si>
  <si>
    <t>AMZN MKTP US*MK3GA0L41</t>
  </si>
  <si>
    <t>EXXONMOBIL    47943683</t>
  </si>
  <si>
    <t>WAL-MART #1279</t>
  </si>
  <si>
    <t>AMZN MKTP US*MK76D7F91</t>
  </si>
  <si>
    <t>AMZN MKTP US*MK8F864I1</t>
  </si>
  <si>
    <t>2020-09-30</t>
  </si>
  <si>
    <t>H-E-B #745</t>
  </si>
  <si>
    <t>BESTBUYCOM485</t>
  </si>
  <si>
    <t>AMZN MKTP US*MK71R9ZI1</t>
  </si>
  <si>
    <t>2020-10-01</t>
  </si>
  <si>
    <t>LOWES #00681*</t>
  </si>
  <si>
    <t>STATEFOODSAFETYCOM</t>
  </si>
  <si>
    <t>TASA AUTHNET</t>
  </si>
  <si>
    <t>2020-10-02</t>
  </si>
  <si>
    <t>CANVA* 02831-8598070</t>
  </si>
  <si>
    <t>USPS PO 4800360061</t>
  </si>
  <si>
    <t>THE HOME DEPOT #6828</t>
  </si>
  <si>
    <t>CHEVRON 0306260</t>
  </si>
  <si>
    <t>Page 6 of 18</t>
  </si>
  <si>
    <t>AMZN MKTP US*MK9CJ6ER1</t>
  </si>
  <si>
    <t>OFFICE DEPOT #1080</t>
  </si>
  <si>
    <t>EXXONMOBIL    48171854</t>
  </si>
  <si>
    <t>LITTLE CAESARS 4591</t>
  </si>
  <si>
    <t>2020-10-03</t>
  </si>
  <si>
    <t>HOUSTON PERMITTING CEN</t>
  </si>
  <si>
    <t>2020-10-04</t>
  </si>
  <si>
    <t>001 - Superintendent's Office</t>
  </si>
  <si>
    <t>HOUSTON NW CHAMBER</t>
  </si>
  <si>
    <t>BESTBUYCOM806322057909</t>
  </si>
  <si>
    <t>LONE STAR COLLEGE</t>
  </si>
  <si>
    <t>COURTYARD AUSTIN PFLU</t>
  </si>
  <si>
    <t>005 - Center for Safe and Secure Schools</t>
  </si>
  <si>
    <t>OFFICE DEPOT #416</t>
  </si>
  <si>
    <t>63990000</t>
  </si>
  <si>
    <t>Supplies (Computer Cable)</t>
  </si>
  <si>
    <t>AMAZON.COM</t>
  </si>
  <si>
    <t>Credit for Supplies</t>
  </si>
  <si>
    <t>AMZN MKTP US*M45DN1F70</t>
  </si>
  <si>
    <t>Supplies (Webcam for Computer)</t>
  </si>
  <si>
    <t>64970000</t>
  </si>
  <si>
    <t>CSSS Constant Contact Subscription</t>
  </si>
  <si>
    <t>AMAZON.COM*M49Z65QH0</t>
  </si>
  <si>
    <t>63290000</t>
  </si>
  <si>
    <t>Reading Material</t>
  </si>
  <si>
    <t>64940000</t>
  </si>
  <si>
    <t>Registration for Virtual Workshop for J. Andrews</t>
  </si>
  <si>
    <t>PAYPAL *HOUSTONAREA</t>
  </si>
  <si>
    <t>HAABSE Membership Dues for J. Andrews</t>
  </si>
  <si>
    <t>Supplies</t>
  </si>
  <si>
    <t>Supplies (Webcam)</t>
  </si>
  <si>
    <t>NATIONAL ALLIANCE OF B</t>
  </si>
  <si>
    <t>64140000</t>
  </si>
  <si>
    <t>NABSE Virtual Conference Reg. for J. Andrews</t>
  </si>
  <si>
    <t>NABSE Membership Dues for J. Andrews</t>
  </si>
  <si>
    <t>011 - Assistant Superintendent-Parker</t>
  </si>
  <si>
    <t>AMAZON.COM*M41411251</t>
  </si>
  <si>
    <t>Supplies for J.Parker</t>
  </si>
  <si>
    <t>64150000</t>
  </si>
  <si>
    <t>Lunch for Senior Director Business Meeting</t>
  </si>
  <si>
    <t>64110000</t>
  </si>
  <si>
    <t>Hotel Expense/J. Parker-Equine SV, Georgetown TX</t>
  </si>
  <si>
    <t>Page 7 of 18</t>
  </si>
  <si>
    <t>012 - Assistant Superintendent-McLeod</t>
  </si>
  <si>
    <t>AMZN MKTP US*MU3VX2YS1</t>
  </si>
  <si>
    <t>Office Supplies for Education &amp; Enrichment</t>
  </si>
  <si>
    <t>AMZN MKTP US*M437V1Z11</t>
  </si>
  <si>
    <t>Supplies for Education &amp; Enrichment</t>
  </si>
  <si>
    <t>AMZN MKTP US*M47NT4Q20</t>
  </si>
  <si>
    <t>AMZN MKTP US*M403W3UH2</t>
  </si>
  <si>
    <t>JASON'S DELI TNY 028</t>
  </si>
  <si>
    <t>E &amp; E Team Meeting Lunch</t>
  </si>
  <si>
    <t>AMZN MKTP US*MK5AR6Z40</t>
  </si>
  <si>
    <t>Office Supplies</t>
  </si>
  <si>
    <t>AMZN MKTP US*MK56F0GL1</t>
  </si>
  <si>
    <t>014 - Alternative Teacher Certification</t>
  </si>
  <si>
    <t>business meeting meals - ECA - Lidia Zatopek</t>
  </si>
  <si>
    <t>AMAZON.COM*M49IU9O82</t>
  </si>
  <si>
    <t>Split - general supplies - ECA - Lidia Zatopek (23.1%)</t>
  </si>
  <si>
    <t>63910000</t>
  </si>
  <si>
    <t>Split - Instructional Material -ECA- Lidia Zatopek (76.9%)</t>
  </si>
  <si>
    <t>AMZN MKTP US*M45HY1WI1</t>
  </si>
  <si>
    <t>general supplies  - ECA - Lidia Zatopek</t>
  </si>
  <si>
    <t>EVENT* CSOTTE</t>
  </si>
  <si>
    <t>workshop reg &amp; fees  - ECA - Lidia Zatopek</t>
  </si>
  <si>
    <t>050 - Business Support Services</t>
  </si>
  <si>
    <t>SUPERIOR PRESS INC</t>
  </si>
  <si>
    <t>AMAZON PRIME*M45JN9AD2</t>
  </si>
  <si>
    <t>CHICK-FIL-A #02820</t>
  </si>
  <si>
    <t>AMZN MKTP US*M40CN7PM0</t>
  </si>
  <si>
    <t>AICPA  *ORDER</t>
  </si>
  <si>
    <t>LITTLE CAESARS 4608</t>
  </si>
  <si>
    <t>Page 8 of 18</t>
  </si>
  <si>
    <t>083 - Facilities Support Services</t>
  </si>
  <si>
    <t>Membership for P. Bilski - Facilities</t>
  </si>
  <si>
    <t>Membership for TASBO - Facilities</t>
  </si>
  <si>
    <t>63190000</t>
  </si>
  <si>
    <t>Maintenance supplies</t>
  </si>
  <si>
    <t>AMZN MKTP US*MU0BP05B0</t>
  </si>
  <si>
    <t>Desk for mailroom</t>
  </si>
  <si>
    <t>JOHNSON SUPPLY   N SHE</t>
  </si>
  <si>
    <t>63150000</t>
  </si>
  <si>
    <t>Bldg supplies for 6300 Irvington</t>
  </si>
  <si>
    <t>HOUSTON PERMITTING CTR</t>
  </si>
  <si>
    <t>Licensing for L. Faust</t>
  </si>
  <si>
    <t>AMZN MKTP US*MU1WT4HI0</t>
  </si>
  <si>
    <t>Supplies for the board room</t>
  </si>
  <si>
    <t>CITY OF HOUSTON ADMIN</t>
  </si>
  <si>
    <t>64920000</t>
  </si>
  <si>
    <t>Permit for NPO - Facilities</t>
  </si>
  <si>
    <t>CHASE - CITY OF HOUSTO</t>
  </si>
  <si>
    <t>Convenience fee for permit- Facilities</t>
  </si>
  <si>
    <t>CHICK-FIL-A #03184</t>
  </si>
  <si>
    <t>Facilities Planning Meeting</t>
  </si>
  <si>
    <t>SPENCER FLORABUNDA LLC</t>
  </si>
  <si>
    <t>62990000</t>
  </si>
  <si>
    <t>Rental for plants for Board Mtg</t>
  </si>
  <si>
    <t>SAMS CLUB RENEWAL</t>
  </si>
  <si>
    <t>Membership for HCDE</t>
  </si>
  <si>
    <t>Permit 626 Lindale - Facilities</t>
  </si>
  <si>
    <t>Permit 805 Caplin - Facilities</t>
  </si>
  <si>
    <t>Permit 6300 Irvington - Facilities</t>
  </si>
  <si>
    <t>AMZN MKTP US*M455D6HI1</t>
  </si>
  <si>
    <t>Misc supplies for Facilities</t>
  </si>
  <si>
    <t>AMZN MKTP US*M48974JD0</t>
  </si>
  <si>
    <t>Building supplies - NPo</t>
  </si>
  <si>
    <t>AMZN MKTP US*M40JX9WI1</t>
  </si>
  <si>
    <t>Building supplies - NPO</t>
  </si>
  <si>
    <t>Misc maintenance supplies</t>
  </si>
  <si>
    <t>AMZN MKTP US*MK03F2O11</t>
  </si>
  <si>
    <t>Laptop supplies</t>
  </si>
  <si>
    <t>Vacuum Breaker Repair Kit</t>
  </si>
  <si>
    <t>AMZN MKTP US*M440X1UA0</t>
  </si>
  <si>
    <t>RPE-100-A/R2</t>
  </si>
  <si>
    <t>Maintenance supplies - Facilities</t>
  </si>
  <si>
    <t>084 - Facilities Operations</t>
  </si>
  <si>
    <t>THE HOME DEPOT 6501</t>
  </si>
  <si>
    <t>Bldg supplies for ABS West</t>
  </si>
  <si>
    <t>Permit- ABS East</t>
  </si>
  <si>
    <t>Blower for HP East</t>
  </si>
  <si>
    <t>63180000</t>
  </si>
  <si>
    <t>Custodial supplies for HP East</t>
  </si>
  <si>
    <t>089 - Choice Facility Partners</t>
  </si>
  <si>
    <t>HUBSPOT INC.</t>
  </si>
  <si>
    <t>64990000</t>
  </si>
  <si>
    <t>Subscription for CRM usage-Choice Partners</t>
  </si>
  <si>
    <t>Promotional shirts</t>
  </si>
  <si>
    <t>BESTBUYCOM806322855541</t>
  </si>
  <si>
    <t>Cameras for CP team</t>
  </si>
  <si>
    <t>BESTBUYCOM806329598743</t>
  </si>
  <si>
    <t>BESTBUYCOM806332204730</t>
  </si>
  <si>
    <t>BESTBUYCOM806332205852</t>
  </si>
  <si>
    <t>Wireless keyboard for KN</t>
  </si>
  <si>
    <t>Page 9 of 18</t>
  </si>
  <si>
    <t>089 - Choice Partners</t>
  </si>
  <si>
    <t>BESTBUYCOM806313050627</t>
  </si>
  <si>
    <t>Web Cams for Virtual Meetings/Conferences, Etc.</t>
  </si>
  <si>
    <t>RIO GRANDE VALLEY PURC</t>
  </si>
  <si>
    <t>62650000</t>
  </si>
  <si>
    <t>ISM RGV Timeline/Summer 2020 Exhibitor Booth</t>
  </si>
  <si>
    <t>TASBO CTSBO Certification_Faye Y. Johnson</t>
  </si>
  <si>
    <t>TASBO Membership Renewal- Faye Y. Johnson</t>
  </si>
  <si>
    <t>TASBO Membership Renewal- Sandra Kay Vorish</t>
  </si>
  <si>
    <t>TASBO Membership Renewal- Mary L. Causey</t>
  </si>
  <si>
    <t>TEXAS ASSN SCHOOL BOAR</t>
  </si>
  <si>
    <t>TASBO Membership Renewal- Kristi Nichols</t>
  </si>
  <si>
    <t>092 - Marketing Services</t>
  </si>
  <si>
    <t>Computer connection eqmt for monitor</t>
  </si>
  <si>
    <t>Toner for JWachs printer</t>
  </si>
  <si>
    <t>094 - External Relations</t>
  </si>
  <si>
    <t>USPS PO 4800390043</t>
  </si>
  <si>
    <t>64980000</t>
  </si>
  <si>
    <t>Postage for PIR 3rd Party Notification</t>
  </si>
  <si>
    <t>Envelopes for 3rd party notifications</t>
  </si>
  <si>
    <t>USPS PO 4801790029</t>
  </si>
  <si>
    <t>098 - Department Wide</t>
  </si>
  <si>
    <t>63990020</t>
  </si>
  <si>
    <t>Water Coolers for Irvington/Westview</t>
  </si>
  <si>
    <t>Water Coolers for Irvington</t>
  </si>
  <si>
    <t>Page 10 of 18</t>
  </si>
  <si>
    <t>111 - Therapy Services</t>
  </si>
  <si>
    <t>TPTA CCAP</t>
  </si>
  <si>
    <t>TPTA Application Fee</t>
  </si>
  <si>
    <t>Page 11 of 18</t>
  </si>
  <si>
    <t>132 - ABC West</t>
  </si>
  <si>
    <t>General Supplies</t>
  </si>
  <si>
    <t>Boys Town Trading Store/rewards for students</t>
  </si>
  <si>
    <t>USPS PO 4803720060</t>
  </si>
  <si>
    <t>Certified Mail for Parents</t>
  </si>
  <si>
    <t>USPS PO 4803740028</t>
  </si>
  <si>
    <t>Certified Mail for Parents &amp; Students</t>
  </si>
  <si>
    <t>99 CENTS ONLY STORES 2</t>
  </si>
  <si>
    <t>Boys Town Trading Store</t>
  </si>
  <si>
    <t>63980000</t>
  </si>
  <si>
    <t>Food for Classroom</t>
  </si>
  <si>
    <t>Boys Town Trading Store/ rewards for students</t>
  </si>
  <si>
    <t>KING DOLLAR #23</t>
  </si>
  <si>
    <t>General Supplies for the Staff</t>
  </si>
  <si>
    <t>KROGER #735</t>
  </si>
  <si>
    <t>DOLLARTREE</t>
  </si>
  <si>
    <t>NANCY QS SUPERMART</t>
  </si>
  <si>
    <t>63110000</t>
  </si>
  <si>
    <t>ABS-West Gas Fill Out for the Bus</t>
  </si>
  <si>
    <t>SAMSCLUB #4769</t>
  </si>
  <si>
    <t>PINEY POINT</t>
  </si>
  <si>
    <t>Boys Town Rewards for Trading Store for Students</t>
  </si>
  <si>
    <t>WAL-MART #1103</t>
  </si>
  <si>
    <t>CHEVRON 0357737</t>
  </si>
  <si>
    <t>ABS-West Gas Fill Out for the Van</t>
  </si>
  <si>
    <t>USPS PO 4801500411</t>
  </si>
  <si>
    <t>WAL-MART #3213</t>
  </si>
  <si>
    <t>WM SUPERCENTER #3213</t>
  </si>
  <si>
    <t>WM SUPERCENTER #849</t>
  </si>
  <si>
    <t>Page 12 of 18</t>
  </si>
  <si>
    <t>CAVENDERS BOOT #21</t>
  </si>
  <si>
    <t>Certified Mail for parents</t>
  </si>
  <si>
    <t>WM SUPERCENTER #2066</t>
  </si>
  <si>
    <t>Van Fill Up for ABS West</t>
  </si>
  <si>
    <t>KRONBERG FLAG FLAGPOLE</t>
  </si>
  <si>
    <t>SQ *THERAPY SUPPLY HOU</t>
  </si>
  <si>
    <t>USPS PO 4803760057</t>
  </si>
  <si>
    <t>HHD EHD CONSUMER HEALT</t>
  </si>
  <si>
    <t>Registration &amp; Workshop Food Service</t>
  </si>
  <si>
    <t>WM SUPERCENTER #3584</t>
  </si>
  <si>
    <t>General Supplies Credit for tax refund item $19.44</t>
  </si>
  <si>
    <t>CI CIS #835</t>
  </si>
  <si>
    <t>MICRO CENTER HOUSTON</t>
  </si>
  <si>
    <t>190 - Technology Cloud Project</t>
  </si>
  <si>
    <t>AMZN MKTP US*M40KL92L2</t>
  </si>
  <si>
    <t>Office supplies for DEI director/FSA</t>
  </si>
  <si>
    <t>ADOBE  *800-833-6687</t>
  </si>
  <si>
    <t>63970000</t>
  </si>
  <si>
    <t>Adobe ID account login - Access Adobe products</t>
  </si>
  <si>
    <t>AMZN MKTP US*MK4689ON0</t>
  </si>
  <si>
    <t>Split - Office supplies for Admin. Assistant DEI (33.33%)</t>
  </si>
  <si>
    <t>Page 13 of 18</t>
  </si>
  <si>
    <t>201 - Adult Education</t>
  </si>
  <si>
    <t>64180000</t>
  </si>
  <si>
    <t>Refreshments-Daily Staff Mtg-COVID 19 Return</t>
  </si>
  <si>
    <t>EXTRA SPACE 0521</t>
  </si>
  <si>
    <t>62680000</t>
  </si>
  <si>
    <t>Storage of office furniture and materials</t>
  </si>
  <si>
    <t>General Supplies for Training/Testing</t>
  </si>
  <si>
    <t>OFFICEMAX/DEPOT 6782</t>
  </si>
  <si>
    <t>Purchase of General Supplies - Return to Office</t>
  </si>
  <si>
    <t>Refreshments for Training/Testing Orientation</t>
  </si>
  <si>
    <t>WM SUPERCENTER #3640</t>
  </si>
  <si>
    <t>64180001</t>
  </si>
  <si>
    <t>AMZN MKTP US*MK1VZ7TC2</t>
  </si>
  <si>
    <t>63990021</t>
  </si>
  <si>
    <t>Purchase of General Supplies</t>
  </si>
  <si>
    <t>301 - ISS-Division Wide</t>
  </si>
  <si>
    <t>AMZN MKTP US*M43Y88O41</t>
  </si>
  <si>
    <t>Webcam for Financial Assistant</t>
  </si>
  <si>
    <t>Tax Refund for backpack</t>
  </si>
  <si>
    <t>302 - ISS-Math</t>
  </si>
  <si>
    <t>AMZN MKTP US*MK8D174Z2</t>
  </si>
  <si>
    <t>Webcam for video Conf. for math director</t>
  </si>
  <si>
    <t>AMZN MKTP US*MK5YN6EB1</t>
  </si>
  <si>
    <t>Monitor Stand Riser for math director</t>
  </si>
  <si>
    <t>Split - Office supplies for Admin. Assistant Math (33.33%)</t>
  </si>
  <si>
    <t>AMZN MKTP US*MK46K7CI0</t>
  </si>
  <si>
    <t>Lenovo Thinkpad dock for math director</t>
  </si>
  <si>
    <t>303 - ISS-Science</t>
  </si>
  <si>
    <t>NATIONAL SCIENCE TEACH</t>
  </si>
  <si>
    <t>Nat. Science Teacher Assoc. membership</t>
  </si>
  <si>
    <t>AMZN MKTP US*M41YQ3WT2</t>
  </si>
  <si>
    <t>Monitor science director</t>
  </si>
  <si>
    <t>AMAZON.COM*MK2E604J1</t>
  </si>
  <si>
    <t>Office supplies for science director</t>
  </si>
  <si>
    <t>AMZN MKTP US*MK0TE9JF1</t>
  </si>
  <si>
    <t>Reading research materials for future workshops</t>
  </si>
  <si>
    <t>Split - Office supplies for Admin. Assistant Scien (33.34%)</t>
  </si>
  <si>
    <t>Page 14 of 18</t>
  </si>
  <si>
    <t>307 - ISS-English Language Arts</t>
  </si>
  <si>
    <t>Toner and general supplies.</t>
  </si>
  <si>
    <t>Books for professional reading - ELA Director</t>
  </si>
  <si>
    <t>SCHOOL OUTFITTERS</t>
  </si>
  <si>
    <t>Camera/i-pad stand for workshops.</t>
  </si>
  <si>
    <t>AMAZON.COM*MU6V23IV0</t>
  </si>
  <si>
    <t>Reading book for ELA director.</t>
  </si>
  <si>
    <t>hanging folders, legal size folders for TLC files.</t>
  </si>
  <si>
    <t>AMAZON.COM*MU7BK3W20</t>
  </si>
  <si>
    <t>Book: With a Star in my Hand for ELA director.</t>
  </si>
  <si>
    <t>EB CREST 2020 FALL CO</t>
  </si>
  <si>
    <t>Registration fee for CREST 2020 Fall Conf.</t>
  </si>
  <si>
    <t>AMZN MKTP US*M42L77VY2</t>
  </si>
  <si>
    <t>Wireless mouse</t>
  </si>
  <si>
    <t>TEXAS COUNCIL FOR THE</t>
  </si>
  <si>
    <t>Registration fee for TXCSS2020 Virtual Conf.</t>
  </si>
  <si>
    <t>Refund for taxes charged on June 2020 Zoom invoice</t>
  </si>
  <si>
    <t>Refund for taxes charged on July 2020 Zoom invoice</t>
  </si>
  <si>
    <t>Refund for taxes charged on May 2020 Zoom invoice</t>
  </si>
  <si>
    <t>Refund for taxes charged on August Zoom invoice</t>
  </si>
  <si>
    <t>IN *COLOR ONE SYSTEMS,</t>
  </si>
  <si>
    <t>63960000</t>
  </si>
  <si>
    <t>Printing of TEKS cards for ELA/SS director.</t>
  </si>
  <si>
    <t>Zoom service for workshop facilitation</t>
  </si>
  <si>
    <t>AMZN MKTP US*M462J3DE0</t>
  </si>
  <si>
    <t>USB port with power adapter and charging port.</t>
  </si>
  <si>
    <t>AMAZON.COM*M493A4IS2</t>
  </si>
  <si>
    <t>ASUS LED Monitor for Admin Assistant.</t>
  </si>
  <si>
    <t>BLUE WILLOW BOOKSHOP</t>
  </si>
  <si>
    <t>Books ordered for ELA workshop participants.</t>
  </si>
  <si>
    <t>AMAZON.COM*MK3BT3PS1</t>
  </si>
  <si>
    <t>Extra screen for presenting workshops</t>
  </si>
  <si>
    <t>AMZN MKTP US*MK4TC7LS0</t>
  </si>
  <si>
    <t>Reading book for TLC director</t>
  </si>
  <si>
    <t>AMZN MKTP US*MK7VB7Z30</t>
  </si>
  <si>
    <t>Reading books for ELA TLC Director.</t>
  </si>
  <si>
    <t>308 - ISS-Social Studies</t>
  </si>
  <si>
    <t>AMAZON.COM*M40OH1VA2</t>
  </si>
  <si>
    <t>Reading book for SS leadership.</t>
  </si>
  <si>
    <t>312 - Scholastic Arts Program</t>
  </si>
  <si>
    <t>Lunch for Scholastic Artwork Distributors</t>
  </si>
  <si>
    <t>Page 15 of 18</t>
  </si>
  <si>
    <t>314 - ISS-Speaker Series</t>
  </si>
  <si>
    <t>Credit - Ream of Paper</t>
  </si>
  <si>
    <t>Toner for Printer, Wireless Mouse for Desktop</t>
  </si>
  <si>
    <t>Wireless Mouse for laptop</t>
  </si>
  <si>
    <t>Pens, Pencils, Mouse, Ink Cartridges</t>
  </si>
  <si>
    <t>Ink Cartridges (black)</t>
  </si>
  <si>
    <t>AMAZON.COM*M41NY2YZ0</t>
  </si>
  <si>
    <t>LED Monitor w/Built in Speakers</t>
  </si>
  <si>
    <t>AMZN MKTP US*MK0IU3LJ2</t>
  </si>
  <si>
    <t>Logitech HD Pro Webcam</t>
  </si>
  <si>
    <t>501 - Special Schools</t>
  </si>
  <si>
    <t>Region 4 workshop registration for Brenda Mullins</t>
  </si>
  <si>
    <t>AMZN MKTP US*M465F8Q90</t>
  </si>
  <si>
    <t>Expenses for various staff</t>
  </si>
  <si>
    <t>800 - Fortis Academy</t>
  </si>
  <si>
    <t>Reimbursement Credit</t>
  </si>
  <si>
    <t>Fees for: Instructional Supplies (Culinary Class)</t>
  </si>
  <si>
    <t>Fees for: Instructional Supplies(Culinary Class)</t>
  </si>
  <si>
    <t>Page 16 of 18</t>
  </si>
  <si>
    <t>901 - Head Start</t>
  </si>
  <si>
    <t>AMZN MKTP US*MU5N48EM0</t>
  </si>
  <si>
    <t>Computer monitors for Senior director &amp; admin asst</t>
  </si>
  <si>
    <t>CHEVRON 0379065</t>
  </si>
  <si>
    <t>Fuel for Head Start courier vehicle</t>
  </si>
  <si>
    <t>BUC-EE'S #34</t>
  </si>
  <si>
    <t>Split - Permits - Pugh Head Start (33.33%)</t>
  </si>
  <si>
    <t>Split - permits - Compton Head Start (33.33%)</t>
  </si>
  <si>
    <t>Split - Permit - Coolwood Head Start (33.34%)</t>
  </si>
  <si>
    <t>LOVES TRAVEL S00004192</t>
  </si>
  <si>
    <t>AMZN MKTP US*M46FN60C0</t>
  </si>
  <si>
    <t>Purchase ensures CCP staff follow social distance.</t>
  </si>
  <si>
    <t>AMZN MKTP US*M45W50Q12</t>
  </si>
  <si>
    <t>SHELL OIL 425842201QPS</t>
  </si>
  <si>
    <t>Fuel for Head Start Courier vehicle</t>
  </si>
  <si>
    <t>Tax refunded for purchased barcode scanners.</t>
  </si>
  <si>
    <t>MURPHY7529ATWALMART</t>
  </si>
  <si>
    <t>Tax refunded for purchased Bluetooth headsets.</t>
  </si>
  <si>
    <t>Tax refunded for purchased Cisco headsets.</t>
  </si>
  <si>
    <t>922 - Coop After School Enrich (CASE)</t>
  </si>
  <si>
    <t>PrivaScreen</t>
  </si>
  <si>
    <t>CALENDLY</t>
  </si>
  <si>
    <t>Monthly Subscription</t>
  </si>
  <si>
    <t>AMZN MKTP US*MU5HH82F2</t>
  </si>
  <si>
    <t>Flower pots for CASE's office plants</t>
  </si>
  <si>
    <t>64990130</t>
  </si>
  <si>
    <t>Subscription for Ecobot</t>
  </si>
  <si>
    <t>For Kathleen E. desk</t>
  </si>
  <si>
    <t>STK*SHUTTERSTOCK</t>
  </si>
  <si>
    <t>POLL EVERYWHERE, INC.</t>
  </si>
  <si>
    <t>Subscription for polls</t>
  </si>
  <si>
    <t>923 - Resource Development</t>
  </si>
  <si>
    <t>PAYPAL *ACAM ACAM</t>
  </si>
  <si>
    <t>ACAM Program Development workshop for Krystal J.</t>
  </si>
  <si>
    <t>FUNCTIONFOX SYSTEMS</t>
  </si>
  <si>
    <t>Annual Subscription for 6 users function fox</t>
  </si>
  <si>
    <t>Page 17 of 18</t>
  </si>
  <si>
    <t>924 - Research &amp; Evaluation</t>
  </si>
  <si>
    <t>INTERNATIONAL DYSLEXIA</t>
  </si>
  <si>
    <t>Membership for  International Dyslexia Association</t>
  </si>
  <si>
    <t>PIZZA HUT #27127</t>
  </si>
  <si>
    <t>Staff meeting-meal</t>
  </si>
  <si>
    <t>Texas Assoc of School Admins membership</t>
  </si>
  <si>
    <t>National Alliance of Black School Educa membership</t>
  </si>
  <si>
    <t>48th Annual NABSE virtual conference</t>
  </si>
  <si>
    <t>925 - Communications &amp; Public Information</t>
  </si>
  <si>
    <t>Subscription for Jeri Martinez: Houston Chronicle</t>
  </si>
  <si>
    <t>B2B PRIME*M46R430Y1</t>
  </si>
  <si>
    <t>Business prime membership fee-3 users</t>
  </si>
  <si>
    <t>WORDPRESS 7WS979GDRX</t>
  </si>
  <si>
    <t>Annual Subscription to WORDPRESS</t>
  </si>
  <si>
    <t>IN *AIRCHECK NEWS TAPI</t>
  </si>
  <si>
    <t>ESL CLasses, KXLN-TV45 (UNI) 6am-Video</t>
  </si>
  <si>
    <t>Printing: Gold Coin for the convocation.</t>
  </si>
  <si>
    <t>SOUNDSTRIPE</t>
  </si>
  <si>
    <t>Annual Subscription to SOUNDSTRIPE</t>
  </si>
  <si>
    <t>PHOTOSHELTER</t>
  </si>
  <si>
    <t>Annual Subscription to Photoshelter</t>
  </si>
  <si>
    <t>950 - Purchasing Support Services</t>
  </si>
  <si>
    <t>AOM TASBO Application Fee</t>
  </si>
  <si>
    <t>Zoom purchase</t>
  </si>
  <si>
    <t>AMZN MKTP US*MU5P69U02</t>
  </si>
  <si>
    <t>Charger/cord for Surface Pro laptop</t>
  </si>
  <si>
    <t>AOM TASBO sent through certified mail</t>
  </si>
  <si>
    <t>Charger/cord not received; refunded</t>
  </si>
  <si>
    <t>AMZN MKTP US*M42JL9SC1</t>
  </si>
  <si>
    <t>Laptop bag and charger for KJ &amp; BM</t>
  </si>
  <si>
    <t>AMZN MKTP US*M40U227Q1</t>
  </si>
  <si>
    <t>Laptop bag for B. Monroe</t>
  </si>
  <si>
    <t>Notary renewal for C. Tolbert</t>
  </si>
  <si>
    <t>taxes refunded for membership</t>
  </si>
  <si>
    <t>955 - Purchasing - Gulf Coast Co-op</t>
  </si>
  <si>
    <t>BESTBUYCOM806321271082</t>
  </si>
  <si>
    <t>Grand Total:</t>
  </si>
  <si>
    <t>Total transactions:  634</t>
  </si>
  <si>
    <t>Page 18 of 18</t>
  </si>
  <si>
    <t>Check Register</t>
  </si>
  <si>
    <t>Fiscal Year: 21</t>
  </si>
  <si>
    <t xml:space="preserve">Period: 1 </t>
  </si>
  <si>
    <t xml:space="preserve">Fund: 1991 - GENERAL FUND  </t>
  </si>
  <si>
    <t>check number</t>
  </si>
  <si>
    <t>check date</t>
  </si>
  <si>
    <t>vend_no</t>
  </si>
  <si>
    <t>vendor name and item descriptions</t>
  </si>
  <si>
    <t>amount</t>
  </si>
  <si>
    <t xml:space="preserve">1512853  </t>
  </si>
  <si>
    <t>09/14/2020</t>
  </si>
  <si>
    <t>82495</t>
  </si>
  <si>
    <t>COMCAST CORPORATION</t>
  </si>
  <si>
    <t>COMCAST082420-092320</t>
  </si>
  <si>
    <t xml:space="preserve">1512854  </t>
  </si>
  <si>
    <t>29680</t>
  </si>
  <si>
    <t>HARRIS COUNTY APPRAISAL DISTRICT</t>
  </si>
  <si>
    <t>QTR 4 QUARTERLY</t>
  </si>
  <si>
    <t xml:space="preserve">1512855  </t>
  </si>
  <si>
    <t>29920</t>
  </si>
  <si>
    <t>HARRIS COUNTY TREASURER</t>
  </si>
  <si>
    <t>LAW ENFORCEMENT SERVICES</t>
  </si>
  <si>
    <t xml:space="preserve">1512856  </t>
  </si>
  <si>
    <t>83929</t>
  </si>
  <si>
    <t>TEXAS COMPTROLLER OF PUBLIC ACCOUNT</t>
  </si>
  <si>
    <t>STATE OF TEXAS CO-OP ANNU</t>
  </si>
  <si>
    <t xml:space="preserve">1512857  </t>
  </si>
  <si>
    <t>09/15/2020</t>
  </si>
  <si>
    <t>80164</t>
  </si>
  <si>
    <t>DAVID G PEAKE</t>
  </si>
  <si>
    <t>DED:2407 MISC</t>
  </si>
  <si>
    <t xml:space="preserve">1512858  </t>
  </si>
  <si>
    <t>31045</t>
  </si>
  <si>
    <t>WILLIAM E HEITKAMP</t>
  </si>
  <si>
    <t>DED:2405 MISC</t>
  </si>
  <si>
    <t xml:space="preserve">1512859  </t>
  </si>
  <si>
    <t>34539</t>
  </si>
  <si>
    <t>INTERNAL REVENUE SERVICE</t>
  </si>
  <si>
    <t>DED:1210 MISC</t>
  </si>
  <si>
    <t xml:space="preserve">1512860  </t>
  </si>
  <si>
    <t>61656</t>
  </si>
  <si>
    <t>U S DEPARTMENT OF THE TREASURY</t>
  </si>
  <si>
    <t>DED:1215 MISC</t>
  </si>
  <si>
    <t xml:space="preserve">1512936  </t>
  </si>
  <si>
    <t>09/18/2020</t>
  </si>
  <si>
    <t>13627</t>
  </si>
  <si>
    <t>ASSOC OF FUNDRAISING PROFESSIONALS</t>
  </si>
  <si>
    <t>MEMBERSHIP</t>
  </si>
  <si>
    <t xml:space="preserve">1512980  </t>
  </si>
  <si>
    <t>09/25/2020</t>
  </si>
  <si>
    <t>86081</t>
  </si>
  <si>
    <t>KRISTEN ALLEN</t>
  </si>
  <si>
    <t>2020-21 CONTRACT FOR HCDE</t>
  </si>
  <si>
    <t xml:space="preserve">1512981  </t>
  </si>
  <si>
    <t>11830</t>
  </si>
  <si>
    <t>AMERICAN ASSOCIATION OF SCHOOL</t>
  </si>
  <si>
    <t>ACTIVE MEMBERSHIP 20/21 I</t>
  </si>
  <si>
    <t xml:space="preserve">1512982  </t>
  </si>
  <si>
    <t>88292</t>
  </si>
  <si>
    <t>AMERICAN FIDELITY ASSURANCE COMPANY</t>
  </si>
  <si>
    <t>CANCER INS SEPT 20</t>
  </si>
  <si>
    <t xml:space="preserve">1512983  </t>
  </si>
  <si>
    <t>20270</t>
  </si>
  <si>
    <t>AMERICAN HERITAGE LIFE INSURANCE CO</t>
  </si>
  <si>
    <t xml:space="preserve">1512984  </t>
  </si>
  <si>
    <t>19144</t>
  </si>
  <si>
    <t>CHILDREN AT RISK</t>
  </si>
  <si>
    <t>REG HUM TRAF SIMMIT</t>
  </si>
  <si>
    <t xml:space="preserve">1512985  </t>
  </si>
  <si>
    <t>21455</t>
  </si>
  <si>
    <t>CRISIS PREVENTION INSTITUTE INC</t>
  </si>
  <si>
    <t>ANNUAL MEMBERSHIP FEE - S</t>
  </si>
  <si>
    <t>ANNUAL MEMEBERSHIP FEE -</t>
  </si>
  <si>
    <t xml:space="preserve">1512989  </t>
  </si>
  <si>
    <t>81932</t>
  </si>
  <si>
    <t>HYATT LEGAL PLANS INC</t>
  </si>
  <si>
    <t>PREPAID LEGAL SEPT20</t>
  </si>
  <si>
    <t xml:space="preserve">1512990  </t>
  </si>
  <si>
    <t>83819</t>
  </si>
  <si>
    <t>INTERNATIONAL BUSINESS MACHINES</t>
  </si>
  <si>
    <t>IBM SPSS CUSTOM TABLES AU</t>
  </si>
  <si>
    <t xml:space="preserve">1512992  </t>
  </si>
  <si>
    <t>87340</t>
  </si>
  <si>
    <t>METROPOLITAN LIFE INSURANCE COMPANY</t>
  </si>
  <si>
    <t>HOSP IND SEPT 20 INS</t>
  </si>
  <si>
    <t xml:space="preserve">1512994  </t>
  </si>
  <si>
    <t>88313</t>
  </si>
  <si>
    <t>WELLSPRING TELEHEALTH</t>
  </si>
  <si>
    <t>SEPT 20 TELEMEDICINE</t>
  </si>
  <si>
    <t xml:space="preserve">1513000  </t>
  </si>
  <si>
    <t>09/30/2020</t>
  </si>
  <si>
    <t xml:space="preserve">1513001  </t>
  </si>
  <si>
    <t xml:space="preserve">1513002  </t>
  </si>
  <si>
    <t xml:space="preserve">1513003  </t>
  </si>
  <si>
    <t>Report Date:10/9/2020</t>
  </si>
  <si>
    <t>Page 1 of 3</t>
  </si>
  <si>
    <t xml:space="preserve">V1512995  </t>
  </si>
  <si>
    <t>17320</t>
  </si>
  <si>
    <t>BUTLER BUSINESS PRODUCTS</t>
  </si>
  <si>
    <t>5SE16A HEW PRINTER, IJ MF</t>
  </si>
  <si>
    <t>TONER,HP312A,LJ,BK</t>
  </si>
  <si>
    <t>TONER,HP 410A LJ CART,BK</t>
  </si>
  <si>
    <t>TONER,HP 410A,LJ,CART,MG</t>
  </si>
  <si>
    <t>POUCH,LAM,LTR,3MIL</t>
  </si>
  <si>
    <t>TONER,LSR,F/HP CLJCP1215,</t>
  </si>
  <si>
    <t>TONER,LSR,HP507A,6K,MAG</t>
  </si>
  <si>
    <t>TONER,LSR,HP507A,6K,YEL</t>
  </si>
  <si>
    <t>TONER,LSR,HP507A,5.5K,BLK</t>
  </si>
  <si>
    <t>TONER CRG,LJ CM1415 MFP,B</t>
  </si>
  <si>
    <t>PAPER,LTR,8.5X11,60#,SOL</t>
  </si>
  <si>
    <t>INK CRG,HP 62XL,BK</t>
  </si>
  <si>
    <t>INK CRG,HP62XL,TRICOL,AST</t>
  </si>
  <si>
    <t>INDEX,8TAB,INSRT,BIG TAB,</t>
  </si>
  <si>
    <t>PEN,GEL,PRECS GRP,PR1,BLD</t>
  </si>
  <si>
    <t>CHAIR,HB,PNEUMATIC,BLK</t>
  </si>
  <si>
    <t>HP507A (CE403A)ORIGINAL T</t>
  </si>
  <si>
    <t>HP 507A (CE402A)ORIGINAL</t>
  </si>
  <si>
    <t>WELCH'S  MIXED FRUIT SNAC</t>
  </si>
  <si>
    <t>PRINGLE'S &amp; REG VARIETY P</t>
  </si>
  <si>
    <t>NATURE VALLEY OATS/HONEY</t>
  </si>
  <si>
    <t>QUAKER OATS CHEWY GRANOLA</t>
  </si>
  <si>
    <t>KASHI&amp;REG HONEY ALMOND FL</t>
  </si>
  <si>
    <t>AVERY DURABLE VIEW BINDER</t>
  </si>
  <si>
    <t>ENERGIZER INDUSTRIAL ALKA</t>
  </si>
  <si>
    <t>LOGITECH S-120 2.0 SPEAKE</t>
  </si>
  <si>
    <t xml:space="preserve">V1512997  </t>
  </si>
  <si>
    <t>85986</t>
  </si>
  <si>
    <t>GEORGE EDWARD HEMBREE</t>
  </si>
  <si>
    <t>REIMB FOR ADOBE CAPTI</t>
  </si>
  <si>
    <t xml:space="preserve">V1512998  </t>
  </si>
  <si>
    <t>83722</t>
  </si>
  <si>
    <t>RAMIELLE JOHNS LEDAY</t>
  </si>
  <si>
    <t>REIMB POSTAGE</t>
  </si>
  <si>
    <r>
      <t xml:space="preserve">Number of checks in fund 1991 - GENERAL FUND: </t>
    </r>
    <r>
      <rPr>
        <b/>
        <sz val="10"/>
        <color indexed="8"/>
        <rFont val="Arial"/>
        <family val="2"/>
      </rPr>
      <t>26</t>
    </r>
  </si>
  <si>
    <t xml:space="preserve">Amount total: </t>
  </si>
  <si>
    <t xml:space="preserve">Fund: 2890 - HEAD START OP &amp; TRAINING  </t>
  </si>
  <si>
    <t xml:space="preserve">1512937  </t>
  </si>
  <si>
    <t>13871</t>
  </si>
  <si>
    <t>AT&amp;T CORP</t>
  </si>
  <si>
    <t>PHONE 081320091220</t>
  </si>
  <si>
    <t>PHONE 082720092620</t>
  </si>
  <si>
    <t>PHONE 081920091820</t>
  </si>
  <si>
    <t>PHONE 082120092020</t>
  </si>
  <si>
    <t xml:space="preserve">1512938  </t>
  </si>
  <si>
    <t>PHONE 091020100920</t>
  </si>
  <si>
    <t xml:space="preserve">1512939  </t>
  </si>
  <si>
    <t>86242</t>
  </si>
  <si>
    <t>WCA WASTE CORPORATION</t>
  </si>
  <si>
    <t>MONTHLY WASTE SEPT</t>
  </si>
  <si>
    <t>Page 2 of 3</t>
  </si>
  <si>
    <t xml:space="preserve">1512940  </t>
  </si>
  <si>
    <t>62751</t>
  </si>
  <si>
    <t>WASTE MANAGEMENT</t>
  </si>
  <si>
    <t>MONTHLY WASTE SEPT20</t>
  </si>
  <si>
    <t xml:space="preserve">1512987  </t>
  </si>
  <si>
    <t>MONTHLY RENTAL FEE  OPEN</t>
  </si>
  <si>
    <t xml:space="preserve">1512988  </t>
  </si>
  <si>
    <t>32920</t>
  </si>
  <si>
    <t>CITY OF HOUSTON HEALTH DEPARTMENT</t>
  </si>
  <si>
    <t>MONTHLY RENTAL FEE OPEN P</t>
  </si>
  <si>
    <t>MONTHLY RENTAL FEE(AUG-DE</t>
  </si>
  <si>
    <t xml:space="preserve">1512991  </t>
  </si>
  <si>
    <t>83870</t>
  </si>
  <si>
    <t>KQC INVESTORS, LLC</t>
  </si>
  <si>
    <t>BAYTOWN HS/EHS LEASE PAYM</t>
  </si>
  <si>
    <t xml:space="preserve">V1512941  </t>
  </si>
  <si>
    <t>47923</t>
  </si>
  <si>
    <t>QSS, L.C</t>
  </si>
  <si>
    <t>MONTHLY MONITORING AND MA</t>
  </si>
  <si>
    <t>MONTHLY MONTORING AND MAI</t>
  </si>
  <si>
    <t>HP 642A TONER CARTRIDGE-</t>
  </si>
  <si>
    <t xml:space="preserve">V1512996  </t>
  </si>
  <si>
    <t>85146</t>
  </si>
  <si>
    <t>JOURNEY OF FAITH UNITED METHODIST</t>
  </si>
  <si>
    <t>MONTHLY RENTAL FEE</t>
  </si>
  <si>
    <t xml:space="preserve">V1512999  </t>
  </si>
  <si>
    <t>64845</t>
  </si>
  <si>
    <t>ZIEBEN FOUNDATION PROPERTIES</t>
  </si>
  <si>
    <t>MONTHLY RENT OPEN PURCHAS</t>
  </si>
  <si>
    <r>
      <t xml:space="preserve">Number of checks in fund 2890 - HEAD START OP &amp; TRAINING: </t>
    </r>
    <r>
      <rPr>
        <b/>
        <sz val="10"/>
        <color indexed="8"/>
        <rFont val="Arial"/>
        <family val="2"/>
      </rPr>
      <t>11</t>
    </r>
  </si>
  <si>
    <t xml:space="preserve">Fund: 7111 - CHOICE PARTNERS  </t>
  </si>
  <si>
    <t xml:space="preserve">1512986  </t>
  </si>
  <si>
    <t>29293</t>
  </si>
  <si>
    <t>GULF COAST TASBO</t>
  </si>
  <si>
    <t>2020 VENDOR SHOW</t>
  </si>
  <si>
    <t>MEMBERSHIP J NICHOLS</t>
  </si>
  <si>
    <t>MEMBERSHIP - M ROBLES</t>
  </si>
  <si>
    <t>MEMBERSHIP - MARY CAUSEY</t>
  </si>
  <si>
    <t>MEMBERSHIP - STEPHEN KEND</t>
  </si>
  <si>
    <t>MEMBERSHIP - CHOICE PARTN</t>
  </si>
  <si>
    <r>
      <t xml:space="preserve">Number of checks in fund 7111 - CHOICE PARTNERS: </t>
    </r>
    <r>
      <rPr>
        <b/>
        <sz val="10"/>
        <color indexed="8"/>
        <rFont val="Arial"/>
        <family val="2"/>
      </rPr>
      <t>1</t>
    </r>
  </si>
  <si>
    <t xml:space="preserve">Fund: 7991 - ISF-FACILITIES  </t>
  </si>
  <si>
    <t xml:space="preserve">1512993  </t>
  </si>
  <si>
    <t>60940</t>
  </si>
  <si>
    <t>UNITED PARCEL SERVICE</t>
  </si>
  <si>
    <t>POSTAGE</t>
  </si>
  <si>
    <r>
      <t xml:space="preserve">Number of checks in fund 7991 - ISF-FACILITIES: </t>
    </r>
    <r>
      <rPr>
        <b/>
        <sz val="10"/>
        <color indexed="8"/>
        <rFont val="Arial"/>
        <family val="2"/>
      </rPr>
      <t>1</t>
    </r>
  </si>
  <si>
    <r>
      <t>Total number of checks in report:</t>
    </r>
    <r>
      <rPr>
        <b/>
        <sz val="10"/>
        <color indexed="8"/>
        <rFont val="Arial"/>
        <family val="2"/>
      </rPr>
      <t xml:space="preserve"> 38</t>
    </r>
  </si>
  <si>
    <r>
      <t>Amount total:</t>
    </r>
    <r>
      <rPr>
        <b/>
        <sz val="10"/>
        <color indexed="8"/>
        <rFont val="Arial"/>
        <family val="2"/>
      </rPr>
      <t xml:space="preserve"> </t>
    </r>
  </si>
  <si>
    <t>Page 3 of 3</t>
  </si>
  <si>
    <t>Page 1 of 1</t>
  </si>
  <si>
    <t>Total:</t>
  </si>
  <si>
    <t>7</t>
  </si>
  <si>
    <t>2</t>
  </si>
  <si>
    <t>1</t>
  </si>
  <si>
    <t>check count</t>
  </si>
  <si>
    <t>sum of checks</t>
  </si>
  <si>
    <t>fund starts with</t>
  </si>
  <si>
    <t>Fiscal Year: 21  Period: 1</t>
  </si>
  <si>
    <t>FUND SUMMARY FOR BOARD CHECK REGISTER</t>
  </si>
  <si>
    <r>
      <rPr>
        <b/>
        <sz val="11"/>
        <rFont val="Segoe UI"/>
        <family val="2"/>
      </rPr>
      <t>Procurement Card Report (P-Card)</t>
    </r>
  </si>
  <si>
    <r>
      <rPr>
        <b/>
        <sz val="11"/>
        <rFont val="Segoe UI"/>
        <family val="2"/>
      </rPr>
      <t>Vendor Payments Over $2,000</t>
    </r>
  </si>
  <si>
    <r>
      <rPr>
        <b/>
        <sz val="11"/>
        <rFont val="Segoe UI"/>
        <family val="2"/>
      </rPr>
      <t>September 1, 2019 to August 31, 2020</t>
    </r>
  </si>
  <si>
    <r>
      <rPr>
        <b/>
        <sz val="11"/>
        <rFont val="Calibri"/>
        <family val="2"/>
      </rPr>
      <t>*Highlighted items are newly added transactions for the current month</t>
    </r>
  </si>
  <si>
    <r>
      <rPr>
        <b/>
        <sz val="10"/>
        <rFont val="Segoe UI"/>
        <family val="2"/>
      </rPr>
      <t>Merchant Name</t>
    </r>
  </si>
  <si>
    <r>
      <rPr>
        <b/>
        <sz val="10"/>
        <rFont val="Segoe UI"/>
        <family val="2"/>
      </rPr>
      <t>Transactions</t>
    </r>
  </si>
  <si>
    <r>
      <rPr>
        <b/>
        <sz val="10"/>
        <rFont val="Segoe UI"/>
        <family val="2"/>
      </rPr>
      <t>Count</t>
    </r>
  </si>
  <si>
    <r>
      <rPr>
        <b/>
        <sz val="10"/>
        <rFont val="Segoe UI"/>
        <family val="2"/>
      </rPr>
      <t>Amount</t>
    </r>
  </si>
  <si>
    <r>
      <rPr>
        <b/>
        <sz val="11"/>
        <rFont val="Calibri"/>
        <family val="2"/>
      </rPr>
      <t>AMAZON</t>
    </r>
  </si>
  <si>
    <r>
      <rPr>
        <b/>
        <sz val="11"/>
        <rFont val="Calibri"/>
        <family val="2"/>
      </rPr>
      <t>CE HOUSTON</t>
    </r>
  </si>
  <si>
    <r>
      <rPr>
        <b/>
        <sz val="11"/>
        <rFont val="Calibri"/>
        <family val="2"/>
      </rPr>
      <t xml:space="preserve">HILTON HOTELS </t>
    </r>
    <r>
      <rPr>
        <b/>
        <sz val="9"/>
        <rFont val="Calibri"/>
        <family val="2"/>
      </rPr>
      <t>(HAMPTON/DOUBLETREE SUITES/HOME2SUITES/HOMEWOOD SUITES)</t>
    </r>
  </si>
  <si>
    <r>
      <rPr>
        <b/>
        <sz val="11"/>
        <rFont val="Calibri"/>
        <family val="2"/>
      </rPr>
      <t>GOOGLE ADS</t>
    </r>
  </si>
  <si>
    <r>
      <rPr>
        <b/>
        <sz val="11"/>
        <rFont val="Calibri"/>
        <family val="2"/>
      </rPr>
      <t>INT*IN TRANSACTIONS (MISC.)</t>
    </r>
  </si>
  <si>
    <r>
      <rPr>
        <b/>
        <sz val="11"/>
        <rFont val="Calibri"/>
        <family val="2"/>
      </rPr>
      <t>GRAINGER</t>
    </r>
  </si>
  <si>
    <r>
      <rPr>
        <b/>
        <sz val="11"/>
        <rFont val="Calibri"/>
        <family val="2"/>
      </rPr>
      <t>FEDEX</t>
    </r>
  </si>
  <si>
    <r>
      <rPr>
        <b/>
        <sz val="11"/>
        <rFont val="Calibri"/>
        <family val="2"/>
      </rPr>
      <t>J HARDING &amp; CO.</t>
    </r>
  </si>
  <si>
    <r>
      <rPr>
        <b/>
        <sz val="11"/>
        <rFont val="Calibri"/>
        <family val="2"/>
      </rPr>
      <t>NATIONAL COUNCIL FOR BEHAVIORAL HEALTH</t>
    </r>
  </si>
  <si>
    <r>
      <rPr>
        <b/>
        <sz val="11"/>
        <rFont val="Calibri"/>
        <family val="2"/>
      </rPr>
      <t>TASBO</t>
    </r>
  </si>
  <si>
    <r>
      <rPr>
        <b/>
        <sz val="11"/>
        <rFont val="Calibri"/>
        <family val="2"/>
      </rPr>
      <t>TEACHSTONE</t>
    </r>
  </si>
  <si>
    <r>
      <rPr>
        <b/>
        <sz val="11"/>
        <rFont val="Calibri"/>
        <family val="2"/>
      </rPr>
      <t>JASON'S DELI</t>
    </r>
  </si>
  <si>
    <r>
      <rPr>
        <b/>
        <sz val="11"/>
        <rFont val="Calibri"/>
        <family val="2"/>
      </rPr>
      <t>PAYPAL TRANSACTIONS</t>
    </r>
  </si>
  <si>
    <r>
      <rPr>
        <b/>
        <sz val="11"/>
        <rFont val="Calibri"/>
        <family val="2"/>
      </rPr>
      <t>SOUTHWEST AIRLINES</t>
    </r>
  </si>
  <si>
    <r>
      <rPr>
        <b/>
        <sz val="11"/>
        <rFont val="Calibri"/>
        <family val="2"/>
      </rPr>
      <t>THE HOME DEPOT</t>
    </r>
  </si>
  <si>
    <r>
      <rPr>
        <b/>
        <sz val="11"/>
        <rFont val="Calibri"/>
        <family val="2"/>
      </rPr>
      <t>WALMART/SAM'S CLUB</t>
    </r>
  </si>
  <si>
    <r>
      <rPr>
        <b/>
        <sz val="11"/>
        <rFont val="Calibri"/>
        <family val="2"/>
      </rPr>
      <t>ALONTI CAFÉ &amp; CATERING</t>
    </r>
  </si>
  <si>
    <r>
      <rPr>
        <b/>
        <sz val="11"/>
        <rFont val="Calibri"/>
        <family val="2"/>
      </rPr>
      <t>BUTLER BUSINESS PRODUCTS</t>
    </r>
  </si>
  <si>
    <r>
      <rPr>
        <b/>
        <sz val="11"/>
        <rFont val="Calibri"/>
        <family val="2"/>
      </rPr>
      <t>CAMBRIDGE UNIVERSITY PRESS</t>
    </r>
  </si>
  <si>
    <r>
      <rPr>
        <b/>
        <sz val="11"/>
        <rFont val="Calibri"/>
        <family val="2"/>
      </rPr>
      <t>EMBASSY SUITES</t>
    </r>
  </si>
  <si>
    <r>
      <rPr>
        <b/>
        <sz val="11"/>
        <rFont val="Calibri"/>
        <family val="2"/>
      </rPr>
      <t>FP MAILING SOLUTIONS</t>
    </r>
  </si>
  <si>
    <r>
      <rPr>
        <b/>
        <sz val="11"/>
        <rFont val="Calibri"/>
        <family val="2"/>
      </rPr>
      <t>LP PRINTING</t>
    </r>
  </si>
  <si>
    <r>
      <rPr>
        <b/>
        <sz val="11"/>
        <rFont val="Calibri"/>
        <family val="2"/>
      </rPr>
      <t>NATIONAL ALLIANCE OF BLACK SCHOOL EDUCATORS</t>
    </r>
  </si>
  <si>
    <r>
      <rPr>
        <b/>
        <sz val="11"/>
        <rFont val="Calibri"/>
        <family val="2"/>
      </rPr>
      <t>PEPBOYS STORE</t>
    </r>
  </si>
  <si>
    <r>
      <rPr>
        <b/>
        <sz val="11"/>
        <rFont val="Calibri"/>
        <family val="2"/>
      </rPr>
      <t>REGION 4 EDUCATION SERVICE CENTER</t>
    </r>
  </si>
  <si>
    <r>
      <rPr>
        <b/>
        <sz val="11"/>
        <rFont val="Calibri"/>
        <family val="2"/>
      </rPr>
      <t>TASA AUTHNET</t>
    </r>
  </si>
  <si>
    <r>
      <rPr>
        <b/>
        <sz val="11"/>
        <rFont val="Calibri"/>
        <family val="2"/>
      </rPr>
      <t>THE FRENCH CORNER</t>
    </r>
  </si>
  <si>
    <r>
      <rPr>
        <b/>
        <sz val="11"/>
        <rFont val="Calibri"/>
        <family val="2"/>
      </rPr>
      <t>HYATT HOTELS</t>
    </r>
  </si>
  <si>
    <r>
      <rPr>
        <b/>
        <sz val="11"/>
        <rFont val="Calibri"/>
        <family val="2"/>
      </rPr>
      <t>OFFICE DEPOT</t>
    </r>
  </si>
  <si>
    <r>
      <rPr>
        <b/>
        <sz val="11"/>
        <rFont val="Calibri"/>
        <family val="2"/>
      </rPr>
      <t>CHICK-FIL-A</t>
    </r>
  </si>
  <si>
    <r>
      <rPr>
        <b/>
        <sz val="11"/>
        <rFont val="Calibri"/>
        <family val="2"/>
      </rPr>
      <t>MARIOTT HOTELS</t>
    </r>
  </si>
  <si>
    <r>
      <rPr>
        <b/>
        <sz val="11"/>
        <rFont val="Calibri"/>
        <family val="2"/>
      </rPr>
      <t>ENTERPRISE RENT-A-CAR</t>
    </r>
  </si>
  <si>
    <r>
      <rPr>
        <b/>
        <sz val="11"/>
        <rFont val="Calibri"/>
        <family val="2"/>
      </rPr>
      <t>SQUARE, INC. TRANSACTIONS (MISC.)</t>
    </r>
  </si>
  <si>
    <r>
      <rPr>
        <b/>
        <sz val="11"/>
        <rFont val="Calibri"/>
        <family val="2"/>
      </rPr>
      <t>UNITED AIRLINES</t>
    </r>
  </si>
  <si>
    <r>
      <rPr>
        <b/>
        <sz val="11"/>
        <rFont val="Calibri"/>
        <family val="2"/>
      </rPr>
      <t>USPS POST OFFICE</t>
    </r>
  </si>
  <si>
    <r>
      <rPr>
        <b/>
        <sz val="11"/>
        <rFont val="Calibri"/>
        <family val="2"/>
      </rPr>
      <t>EIG TRANSACTIONS (ENDURANCE INTERNATIONAL GROUP)</t>
    </r>
  </si>
  <si>
    <r>
      <rPr>
        <b/>
        <sz val="11"/>
        <rFont val="Calibri"/>
        <family val="2"/>
      </rPr>
      <t>CORNER BAKERY CAFÉ</t>
    </r>
  </si>
  <si>
    <r>
      <rPr>
        <b/>
        <sz val="11"/>
        <rFont val="Calibri"/>
        <family val="2"/>
      </rPr>
      <t>FASTSIGNS</t>
    </r>
  </si>
  <si>
    <r>
      <rPr>
        <b/>
        <sz val="11"/>
        <rFont val="Calibri"/>
        <family val="2"/>
      </rPr>
      <t>HOUSTON ZOO</t>
    </r>
  </si>
  <si>
    <r>
      <rPr>
        <b/>
        <sz val="11"/>
        <rFont val="Calibri"/>
        <family val="2"/>
      </rPr>
      <t>TAPPA (TEXAS ASSOCIATION OF PHYSICAL PLANT ADMINISTRATION)</t>
    </r>
  </si>
  <si>
    <r>
      <rPr>
        <b/>
        <sz val="11"/>
        <rFont val="Calibri"/>
        <family val="2"/>
      </rPr>
      <t>IDENTOGO -TX FINGERPRINTING SERVICE</t>
    </r>
  </si>
  <si>
    <r>
      <rPr>
        <b/>
        <sz val="11"/>
        <rFont val="Calibri"/>
        <family val="2"/>
      </rPr>
      <t>LA MADELEINE</t>
    </r>
  </si>
  <si>
    <r>
      <rPr>
        <b/>
        <sz val="11"/>
        <rFont val="Calibri"/>
        <family val="2"/>
      </rPr>
      <t>LOWE'S</t>
    </r>
  </si>
  <si>
    <r>
      <rPr>
        <b/>
        <sz val="11"/>
        <rFont val="Calibri"/>
        <family val="2"/>
      </rPr>
      <t>OMNI HOTELS</t>
    </r>
  </si>
  <si>
    <r>
      <rPr>
        <b/>
        <sz val="11"/>
        <rFont val="Calibri"/>
        <family val="2"/>
      </rPr>
      <t>ALPHA EVENT MARKETING</t>
    </r>
  </si>
  <si>
    <r>
      <rPr>
        <b/>
        <sz val="11"/>
        <rFont val="Calibri"/>
        <family val="2"/>
      </rPr>
      <t>H.L. FLAKE COMPANY</t>
    </r>
  </si>
  <si>
    <r>
      <rPr>
        <b/>
        <sz val="11"/>
        <rFont val="Calibri"/>
        <family val="2"/>
      </rPr>
      <t>HOUSTON PERMITTING CENTER</t>
    </r>
  </si>
  <si>
    <r>
      <rPr>
        <b/>
        <sz val="11"/>
        <rFont val="Calibri"/>
        <family val="2"/>
      </rPr>
      <t>LAMBDA SOLUTIONS, INC.</t>
    </r>
  </si>
  <si>
    <r>
      <rPr>
        <b/>
        <sz val="11"/>
        <rFont val="Calibri"/>
        <family val="2"/>
      </rPr>
      <t>ACE MART</t>
    </r>
  </si>
  <si>
    <r>
      <rPr>
        <b/>
        <sz val="11"/>
        <rFont val="Calibri"/>
        <family val="2"/>
      </rPr>
      <t>CENGAGE LEARNING, INC.</t>
    </r>
  </si>
  <si>
    <r>
      <rPr>
        <b/>
        <sz val="11"/>
        <rFont val="Calibri"/>
        <family val="2"/>
      </rPr>
      <t>4IMPRINT</t>
    </r>
  </si>
  <si>
    <r>
      <rPr>
        <b/>
        <sz val="11"/>
        <rFont val="Calibri"/>
        <family val="2"/>
      </rPr>
      <t>COABC (COMMISSION ON ADULT BASIC)</t>
    </r>
  </si>
  <si>
    <r>
      <rPr>
        <b/>
        <sz val="11"/>
        <rFont val="Calibri"/>
        <family val="2"/>
      </rPr>
      <t>HUBSPOT, INC.</t>
    </r>
  </si>
  <si>
    <r>
      <rPr>
        <b/>
        <sz val="11"/>
        <rFont val="Calibri"/>
        <family val="2"/>
      </rPr>
      <t>TUFF SHED</t>
    </r>
  </si>
  <si>
    <r>
      <rPr>
        <b/>
        <sz val="11"/>
        <rFont val="Calibri"/>
        <family val="2"/>
      </rPr>
      <t>SHUTTERSTOCK</t>
    </r>
  </si>
  <si>
    <r>
      <rPr>
        <b/>
        <sz val="11"/>
        <rFont val="Calibri"/>
        <family val="2"/>
      </rPr>
      <t>STERLING MEDICAL</t>
    </r>
  </si>
  <si>
    <r>
      <rPr>
        <b/>
        <sz val="11"/>
        <rFont val="Calibri"/>
        <family val="2"/>
      </rPr>
      <t>WESTIN HOTELS</t>
    </r>
  </si>
  <si>
    <r>
      <rPr>
        <b/>
        <sz val="11"/>
        <rFont val="Calibri"/>
        <family val="2"/>
      </rPr>
      <t>UNITED REFRIGERATION</t>
    </r>
  </si>
  <si>
    <r>
      <rPr>
        <b/>
        <sz val="11"/>
        <rFont val="Calibri"/>
        <family val="2"/>
      </rPr>
      <t>REINASSANCE HOTELS</t>
    </r>
  </si>
  <si>
    <r>
      <rPr>
        <b/>
        <sz val="11"/>
        <rFont val="Calibri"/>
        <family val="2"/>
      </rPr>
      <t>H-E-B</t>
    </r>
  </si>
  <si>
    <r>
      <rPr>
        <b/>
        <sz val="11"/>
        <rFont val="Calibri"/>
        <family val="2"/>
      </rPr>
      <t>AZTEC EVENTS AND TENTS</t>
    </r>
  </si>
  <si>
    <r>
      <rPr>
        <b/>
        <sz val="11"/>
        <rFont val="Calibri"/>
        <family val="2"/>
      </rPr>
      <t>FREEMAN</t>
    </r>
  </si>
  <si>
    <r>
      <rPr>
        <b/>
        <sz val="11"/>
        <rFont val="Calibri"/>
        <family val="2"/>
      </rPr>
      <t>LOGMEIN*GOTOMEETING</t>
    </r>
  </si>
  <si>
    <r>
      <rPr>
        <b/>
        <sz val="11"/>
        <rFont val="Calibri"/>
        <family val="2"/>
      </rPr>
      <t>NATIONAL HEAD START AS</t>
    </r>
  </si>
  <si>
    <r>
      <rPr>
        <b/>
        <sz val="11"/>
        <rFont val="Calibri"/>
        <family val="2"/>
      </rPr>
      <t>NIGP - IWEB (NATIONAL INSTITUTE OF GOVERNMENTAL PURCHASING)</t>
    </r>
  </si>
  <si>
    <r>
      <rPr>
        <b/>
        <sz val="11"/>
        <rFont val="Calibri"/>
        <family val="2"/>
      </rPr>
      <t>TELERIK</t>
    </r>
  </si>
  <si>
    <r>
      <rPr>
        <b/>
        <sz val="11"/>
        <rFont val="Calibri"/>
        <family val="2"/>
      </rPr>
      <t>VC PAYMENTS 2 (VICTORIA COLLEGE)</t>
    </r>
  </si>
  <si>
    <r>
      <rPr>
        <b/>
        <sz val="11"/>
        <rFont val="Calibri"/>
        <family val="2"/>
      </rPr>
      <t>EXXONMOBIL</t>
    </r>
  </si>
  <si>
    <r>
      <rPr>
        <b/>
        <sz val="11"/>
        <rFont val="Calibri"/>
        <family val="2"/>
      </rPr>
      <t>B&amp;H PHOTO</t>
    </r>
  </si>
  <si>
    <r>
      <rPr>
        <b/>
        <sz val="11"/>
        <rFont val="Calibri"/>
        <family val="2"/>
      </rPr>
      <t>ASBO</t>
    </r>
  </si>
  <si>
    <r>
      <rPr>
        <b/>
        <sz val="11"/>
        <rFont val="Calibri"/>
        <family val="2"/>
      </rPr>
      <t>CURRICULUM ASSOCIATES</t>
    </r>
  </si>
  <si>
    <r>
      <rPr>
        <b/>
        <sz val="11"/>
        <rFont val="Calibri"/>
        <family val="2"/>
      </rPr>
      <t>TEXAS K-12 CTO COUNCIL</t>
    </r>
  </si>
  <si>
    <r>
      <rPr>
        <b/>
        <sz val="11"/>
        <rFont val="Calibri"/>
        <family val="2"/>
      </rPr>
      <t>MICROSOFT</t>
    </r>
  </si>
  <si>
    <r>
      <rPr>
        <b/>
        <sz val="11"/>
        <rFont val="Calibri"/>
        <family val="2"/>
      </rPr>
      <t>BEST BUY</t>
    </r>
  </si>
  <si>
    <r>
      <rPr>
        <b/>
        <sz val="11"/>
        <rFont val="Calibri"/>
        <family val="2"/>
      </rPr>
      <t>CRISIS PREVENTION</t>
    </r>
  </si>
  <si>
    <r>
      <rPr>
        <b/>
        <sz val="11"/>
        <rFont val="Calibri"/>
        <family val="2"/>
      </rPr>
      <t>QUILL CORPORATION</t>
    </r>
  </si>
  <si>
    <r>
      <rPr>
        <b/>
        <sz val="11"/>
        <rFont val="Calibri"/>
        <family val="2"/>
      </rPr>
      <t>TEAMVIEWER GMBH US</t>
    </r>
  </si>
  <si>
    <r>
      <rPr>
        <b/>
        <sz val="11"/>
        <rFont val="Calibri"/>
        <family val="2"/>
      </rPr>
      <t>CDW GOVERNMENT, INC.</t>
    </r>
  </si>
  <si>
    <r>
      <rPr>
        <b/>
        <sz val="11"/>
        <rFont val="Calibri"/>
        <family val="2"/>
      </rPr>
      <t>PIZZA HUT</t>
    </r>
  </si>
  <si>
    <r>
      <rPr>
        <b/>
        <sz val="11"/>
        <rFont val="Calibri"/>
        <family val="2"/>
      </rPr>
      <t>STAPLES</t>
    </r>
  </si>
  <si>
    <r>
      <rPr>
        <b/>
        <sz val="11"/>
        <rFont val="Calibri"/>
        <family val="2"/>
      </rPr>
      <t>COMMUNITY IMPACT NEWSPAPER</t>
    </r>
  </si>
  <si>
    <r>
      <rPr>
        <b/>
        <sz val="11"/>
        <rFont val="Calibri"/>
        <family val="2"/>
      </rPr>
      <t>DEMERIS BARBECUE</t>
    </r>
  </si>
  <si>
    <r>
      <rPr>
        <b/>
        <sz val="11"/>
        <rFont val="Calibri"/>
        <family val="2"/>
      </rPr>
      <t>FUNCTIONFOX SYSTEMS</t>
    </r>
  </si>
  <si>
    <r>
      <rPr>
        <b/>
        <sz val="11"/>
        <rFont val="Calibri"/>
        <family val="2"/>
      </rPr>
      <t>ZOOM.US</t>
    </r>
  </si>
  <si>
    <r>
      <rPr>
        <b/>
        <sz val="11"/>
        <rFont val="Calibri"/>
        <family val="2"/>
      </rPr>
      <t>DISCOUNT SCHOOL SUPPLY</t>
    </r>
  </si>
  <si>
    <r>
      <rPr>
        <b/>
        <sz val="11"/>
        <rFont val="Calibri"/>
        <family val="2"/>
      </rPr>
      <t>INDEED</t>
    </r>
  </si>
  <si>
    <r>
      <rPr>
        <b/>
        <sz val="11"/>
        <rFont val="Calibri"/>
        <family val="2"/>
      </rPr>
      <t>RS MEANS</t>
    </r>
  </si>
  <si>
    <r>
      <rPr>
        <b/>
        <sz val="11"/>
        <rFont val="Calibri"/>
        <family val="2"/>
      </rPr>
      <t>TEXAS ASSOCIATION OF SCHOOL BOARDS</t>
    </r>
  </si>
  <si>
    <r>
      <rPr>
        <b/>
        <sz val="11"/>
        <rFont val="Calibri"/>
        <family val="2"/>
      </rPr>
      <t>JOHNSON SUPPLY</t>
    </r>
  </si>
  <si>
    <r>
      <rPr>
        <b/>
        <sz val="11"/>
        <rFont val="Calibri"/>
        <family val="2"/>
      </rPr>
      <t>CONSORTIUM FOR SCHOOL NET</t>
    </r>
  </si>
  <si>
    <r>
      <rPr>
        <b/>
        <sz val="11"/>
        <rFont val="Calibri"/>
        <family val="2"/>
      </rPr>
      <t>WORLD WIDE TIRES HOUSTON</t>
    </r>
  </si>
  <si>
    <r>
      <rPr>
        <b/>
        <sz val="11"/>
        <rFont val="Calibri"/>
        <family val="2"/>
      </rPr>
      <t>CENTER FOR JOB ORDER CONTRACTING EXCELLENCE</t>
    </r>
  </si>
  <si>
    <r>
      <rPr>
        <b/>
        <sz val="11"/>
        <rFont val="Calibri"/>
        <family val="2"/>
      </rPr>
      <t>HAYES TRUCK GROUP</t>
    </r>
  </si>
  <si>
    <r>
      <rPr>
        <b/>
        <sz val="11"/>
        <rFont val="Calibri"/>
        <family val="2"/>
      </rPr>
      <t>LIBERTY OFFICE PRODUCTS</t>
    </r>
  </si>
  <si>
    <r>
      <rPr>
        <b/>
        <sz val="11"/>
        <rFont val="Calibri"/>
        <family val="2"/>
      </rPr>
      <t>RIO GRANDE VALLEY</t>
    </r>
  </si>
  <si>
    <r>
      <rPr>
        <b/>
        <sz val="11"/>
        <rFont val="Calibri"/>
        <family val="2"/>
      </rPr>
      <t>WHOLESALE IN MOTION GROUP</t>
    </r>
  </si>
  <si>
    <r>
      <rPr>
        <b/>
        <sz val="11"/>
        <rFont val="Calibri"/>
        <family val="2"/>
      </rPr>
      <t>CHEVRON</t>
    </r>
  </si>
  <si>
    <r>
      <rPr>
        <sz val="10"/>
        <rFont val="Calibri"/>
        <family val="2"/>
      </rPr>
      <t>Total Vendor Charges &gt; $2,000</t>
    </r>
  </si>
  <si>
    <r>
      <rPr>
        <sz val="10"/>
        <rFont val="Calibri"/>
        <family val="2"/>
      </rPr>
      <t>Total Vendor Charges &lt; $2,000</t>
    </r>
  </si>
  <si>
    <r>
      <rPr>
        <b/>
        <sz val="10"/>
        <rFont val="Segoe UI"/>
        <family val="2"/>
      </rPr>
      <t>Total Year-to-Date Vendor Charges</t>
    </r>
  </si>
  <si>
    <t>Procurement Card Report - August 2020</t>
  </si>
  <si>
    <t>Beginning</t>
  </si>
  <si>
    <t>New</t>
  </si>
  <si>
    <t>Closed</t>
  </si>
  <si>
    <t>BUDGET MANAGER</t>
  </si>
  <si>
    <r>
      <rPr>
        <sz val="10"/>
        <rFont val="Arial"/>
        <family val="2"/>
      </rPr>
      <t>Budget Manager
Codes</t>
    </r>
  </si>
  <si>
    <t>Adult Education</t>
  </si>
  <si>
    <t>Business Support Services</t>
  </si>
  <si>
    <t>Communications and Public Information</t>
  </si>
  <si>
    <t>Cooperative for Afterschool Enrichment</t>
  </si>
  <si>
    <t>Head Start</t>
  </si>
  <si>
    <t>Human Resources</t>
  </si>
  <si>
    <t>Client Engagement</t>
  </si>
  <si>
    <t>Research and Evaluation</t>
  </si>
  <si>
    <t>Center for Grants Development</t>
  </si>
  <si>
    <t>Educator Certification and Professional Advancement</t>
  </si>
  <si>
    <t>Center for Safe and Secure Schools</t>
  </si>
  <si>
    <t>Administration:</t>
  </si>
  <si>
    <t>Assistant Superintendent - Parker</t>
  </si>
  <si>
    <t>Assistant Superintendent- McLeod</t>
  </si>
  <si>
    <t>Special Assistant to the Superintendent</t>
  </si>
  <si>
    <t>Chief of Staff for the Superintendent</t>
  </si>
  <si>
    <t>Superintendent</t>
  </si>
  <si>
    <t>Executive Assistant to Board of Trustees</t>
  </si>
  <si>
    <t>Facilities:</t>
  </si>
  <si>
    <t>Facility Support Services</t>
  </si>
  <si>
    <t>Choice Facility Partners</t>
  </si>
  <si>
    <t>Gulf Coast Food Cooperative</t>
  </si>
  <si>
    <t>Instructional Support Services:</t>
  </si>
  <si>
    <t>Teaching and Learning Center Administration</t>
  </si>
  <si>
    <t>TLC - Special Populations</t>
  </si>
  <si>
    <t>TLC - Science</t>
  </si>
  <si>
    <t>TLC - Math</t>
  </si>
  <si>
    <t>TLC - English/Language Arts</t>
  </si>
  <si>
    <t>TLC - Special Projects</t>
  </si>
  <si>
    <t>Purchasing Services:</t>
  </si>
  <si>
    <t>Purchasing</t>
  </si>
  <si>
    <t>Schools Division:</t>
  </si>
  <si>
    <t>AB - East</t>
  </si>
  <si>
    <t>AB - West</t>
  </si>
  <si>
    <t>Highpoint - East</t>
  </si>
  <si>
    <t>Fortis Academy</t>
  </si>
  <si>
    <t>Special Education Therapy Services</t>
  </si>
  <si>
    <t>Special Schools Administration</t>
  </si>
  <si>
    <t>Technology:</t>
  </si>
  <si>
    <t>Chief Information Officer</t>
  </si>
  <si>
    <t>Records Management Services</t>
  </si>
  <si>
    <t>Texas Virtual Schools</t>
  </si>
  <si>
    <r>
      <rPr>
        <sz val="8"/>
        <rFont val="Lucida Console"/>
        <family val="3"/>
      </rPr>
      <t>SUNGARD PENTAMATION                                                                                         PAGE NUMBER:</t>
    </r>
    <r>
      <rPr>
        <sz val="8"/>
        <rFont val="Times New Roman"/>
        <family val="1"/>
      </rPr>
      <t xml:space="preserve">         </t>
    </r>
    <r>
      <rPr>
        <sz val="8"/>
        <rFont val="Lucida Console"/>
        <family val="3"/>
      </rPr>
      <t xml:space="preserve"> 1</t>
    </r>
  </si>
  <si>
    <r>
      <rPr>
        <sz val="8"/>
        <rFont val="Lucida Console"/>
        <family val="3"/>
      </rPr>
      <t>DATE: 09/29/2020                               HARRIS COUNTY DEPARTMENT OF EDUCATION                        ACCTPA21</t>
    </r>
  </si>
  <si>
    <r>
      <rPr>
        <sz val="8"/>
        <rFont val="Lucida Console"/>
        <family val="3"/>
      </rPr>
      <t>TIME: 08:48:51                                 CHECK REGISTER INCLUDING SYSTEM VOIDS                        ACCOUNTING PERIOD:  1/21</t>
    </r>
  </si>
  <si>
    <r>
      <rPr>
        <sz val="8"/>
        <rFont val="Lucida Console"/>
        <family val="3"/>
      </rPr>
      <t>SELECTION CRITERIA: chkstat.rundate between '20200901 00:00:00.000' and '20200929 00:00:00.000' and chkstat.chk_status='V'</t>
    </r>
  </si>
  <si>
    <r>
      <rPr>
        <sz val="8"/>
        <rFont val="Lucida Console"/>
        <family val="3"/>
      </rPr>
      <t>DISTRIBUTION FUND: 1990</t>
    </r>
  </si>
  <si>
    <r>
      <rPr>
        <sz val="8"/>
        <rFont val="Lucida Console"/>
        <family val="3"/>
      </rPr>
      <t>CHECK NUMBER   ISSUE DATE    VENDOR                              STATUS         TOTAL    DESCRIPTION</t>
    </r>
  </si>
  <si>
    <r>
      <rPr>
        <sz val="8"/>
        <rFont val="Lucida Console"/>
        <family val="3"/>
      </rPr>
      <t>ENERGY FUTURE HOLDINGS CORP</t>
    </r>
  </si>
  <si>
    <r>
      <rPr>
        <sz val="8"/>
        <rFont val="Lucida Console"/>
        <family val="3"/>
      </rPr>
      <t>V</t>
    </r>
  </si>
  <si>
    <r>
      <rPr>
        <sz val="8"/>
        <rFont val="Lucida Console"/>
        <family val="3"/>
      </rPr>
      <t>VOID MANUAL</t>
    </r>
  </si>
  <si>
    <r>
      <rPr>
        <sz val="8"/>
        <rFont val="Lucida Console"/>
        <family val="3"/>
      </rPr>
      <t>CHECK</t>
    </r>
  </si>
  <si>
    <r>
      <rPr>
        <sz val="8"/>
        <rFont val="Lucida Console"/>
        <family val="3"/>
      </rPr>
      <t>TOTAL FUND</t>
    </r>
  </si>
  <si>
    <r>
      <rPr>
        <sz val="8"/>
        <rFont val="Lucida Console"/>
        <family val="3"/>
      </rPr>
      <t>DISTRIBUTION FUND: 1991</t>
    </r>
  </si>
  <si>
    <r>
      <rPr>
        <sz val="8"/>
        <rFont val="Lucida Console"/>
        <family val="3"/>
      </rPr>
      <t>CHECK NUMBER</t>
    </r>
  </si>
  <si>
    <r>
      <rPr>
        <sz val="8"/>
        <rFont val="Lucida Console"/>
        <family val="3"/>
      </rPr>
      <t>ISSUE DATE</t>
    </r>
  </si>
  <si>
    <r>
      <rPr>
        <sz val="8"/>
        <rFont val="Lucida Console"/>
        <family val="3"/>
      </rPr>
      <t>VENDOR</t>
    </r>
  </si>
  <si>
    <r>
      <rPr>
        <sz val="8"/>
        <rFont val="Lucida Console"/>
        <family val="3"/>
      </rPr>
      <t>STATUS</t>
    </r>
  </si>
  <si>
    <r>
      <rPr>
        <sz val="8"/>
        <rFont val="Lucida Console"/>
        <family val="3"/>
      </rPr>
      <t>TOTAL</t>
    </r>
  </si>
  <si>
    <r>
      <rPr>
        <sz val="8"/>
        <rFont val="Lucida Console"/>
        <family val="3"/>
      </rPr>
      <t>DESCRIPTION</t>
    </r>
  </si>
  <si>
    <r>
      <rPr>
        <sz val="8"/>
        <rFont val="Lucida Console"/>
        <family val="3"/>
      </rPr>
      <t>VERIZON WIRELESS</t>
    </r>
  </si>
  <si>
    <r>
      <rPr>
        <sz val="8"/>
        <rFont val="Lucida Console"/>
        <family val="3"/>
      </rPr>
      <t>VOID: MULTI</t>
    </r>
  </si>
  <si>
    <r>
      <rPr>
        <sz val="8"/>
        <rFont val="Lucida Console"/>
        <family val="3"/>
      </rPr>
      <t>STUB CHECK</t>
    </r>
  </si>
  <si>
    <r>
      <rPr>
        <sz val="8"/>
        <rFont val="Lucida Console"/>
        <family val="3"/>
      </rPr>
      <t>* 1512785</t>
    </r>
  </si>
  <si>
    <r>
      <rPr>
        <sz val="8"/>
        <rFont val="Lucida Console"/>
        <family val="3"/>
      </rPr>
      <t>DAHILL OFFICE TECHNOLOGY CORP</t>
    </r>
  </si>
  <si>
    <r>
      <rPr>
        <sz val="8"/>
        <rFont val="Lucida Console"/>
        <family val="3"/>
      </rPr>
      <t>* 1512826</t>
    </r>
  </si>
  <si>
    <r>
      <rPr>
        <sz val="8"/>
        <rFont val="Lucida Console"/>
        <family val="3"/>
      </rPr>
      <t>* 1512963</t>
    </r>
  </si>
  <si>
    <r>
      <rPr>
        <sz val="8"/>
        <rFont val="Lucida Console"/>
        <family val="3"/>
      </rPr>
      <t>*V1512789</t>
    </r>
  </si>
  <si>
    <r>
      <rPr>
        <sz val="8"/>
        <rFont val="Lucida Console"/>
        <family val="3"/>
      </rPr>
      <t>COPESAN SERVICES INC</t>
    </r>
  </si>
  <si>
    <r>
      <rPr>
        <sz val="8"/>
        <rFont val="Lucida Console"/>
        <family val="3"/>
      </rPr>
      <t>STUB VOUCHER</t>
    </r>
  </si>
  <si>
    <r>
      <rPr>
        <sz val="8"/>
        <rFont val="Lucida Console"/>
        <family val="3"/>
      </rPr>
      <t>*V1512790</t>
    </r>
  </si>
  <si>
    <r>
      <rPr>
        <sz val="8"/>
        <rFont val="Lucida Console"/>
        <family val="3"/>
      </rPr>
      <t>*V1512893</t>
    </r>
  </si>
  <si>
    <r>
      <rPr>
        <sz val="8"/>
        <rFont val="Lucida Console"/>
        <family val="3"/>
      </rPr>
      <t>BUTLER BUSINESS PRODUCTS</t>
    </r>
  </si>
  <si>
    <r>
      <rPr>
        <sz val="8"/>
        <rFont val="Lucida Console"/>
        <family val="3"/>
      </rPr>
      <t>TOTAL 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</si>
</sst>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mm\ yyyy"/>
    <numFmt numFmtId="166" formatCode="[$$-409]#,##0.00_);\([$$-409]#,##0.00\)"/>
    <numFmt numFmtId="167" formatCode="\$\ #,##0.00"/>
    <numFmt numFmtId="168" formatCode="000"/>
    <numFmt numFmtId="169" formatCode="mm/dd/yyyy;@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1"/>
      <name val="Arial"/>
      <family val="2"/>
    </font>
    <font>
      <sz val="10"/>
      <color theme="0" tint="-0.1499984740745262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indexed="8"/>
      <name val="ARIAL"/>
      <charset val="1"/>
    </font>
    <font>
      <b/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8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u/>
      <sz val="10"/>
      <color indexed="8"/>
      <name val="Arial"/>
      <family val="2"/>
    </font>
    <font>
      <sz val="9"/>
      <color indexed="8"/>
      <name val="Arial"/>
      <family val="2"/>
    </font>
    <font>
      <sz val="10"/>
      <color rgb="FF000000"/>
      <name val="Times New Roman"/>
      <family val="1"/>
    </font>
    <font>
      <b/>
      <sz val="11"/>
      <name val="Segoe UI"/>
      <family val="2"/>
    </font>
    <font>
      <b/>
      <sz val="11"/>
      <name val="Calibri"/>
      <family val="2"/>
    </font>
    <font>
      <b/>
      <sz val="10"/>
      <name val="Segoe UI"/>
      <family val="2"/>
    </font>
    <font>
      <b/>
      <sz val="11"/>
      <color rgb="FF000000"/>
      <name val="Calibri"/>
      <family val="2"/>
    </font>
    <font>
      <b/>
      <sz val="9"/>
      <name val="Calibri"/>
      <family val="2"/>
    </font>
    <font>
      <b/>
      <sz val="10"/>
      <color rgb="FF000000"/>
      <name val="Arial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Segoe UI"/>
      <family val="2"/>
    </font>
    <font>
      <sz val="10"/>
      <color rgb="FF000000"/>
      <name val="Arial"/>
      <family val="2"/>
    </font>
    <font>
      <sz val="8"/>
      <name val="Lucida Console"/>
      <family val="3"/>
    </font>
    <font>
      <sz val="8"/>
      <name val="Times New Roman"/>
      <family val="1"/>
    </font>
    <font>
      <sz val="8"/>
      <color rgb="FF000000"/>
      <name val="Lucida Console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BEBEBE"/>
      </patternFill>
    </fill>
    <fill>
      <patternFill patternType="solid">
        <fgColor rgb="FF4B91D0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44" fontId="14" fillId="0" borderId="0" applyFont="0" applyFill="0" applyBorder="0" applyAlignment="0" applyProtection="0">
      <alignment vertical="top"/>
    </xf>
    <xf numFmtId="0" fontId="14" fillId="0" borderId="0">
      <alignment vertical="top"/>
    </xf>
    <xf numFmtId="44" fontId="1" fillId="0" borderId="0" applyFont="0" applyFill="0" applyBorder="0" applyAlignment="0" applyProtection="0"/>
    <xf numFmtId="0" fontId="19" fillId="0" borderId="0">
      <alignment vertical="top"/>
    </xf>
    <xf numFmtId="0" fontId="25" fillId="0" borderId="0"/>
    <xf numFmtId="0" fontId="25" fillId="0" borderId="0"/>
    <xf numFmtId="0" fontId="25" fillId="0" borderId="0"/>
  </cellStyleXfs>
  <cellXfs count="241">
    <xf numFmtId="0" fontId="0" fillId="0" borderId="0" xfId="0"/>
    <xf numFmtId="39" fontId="4" fillId="0" borderId="0" xfId="3" applyNumberFormat="1" applyFont="1"/>
    <xf numFmtId="0" fontId="2" fillId="0" borderId="0" xfId="3" applyFont="1"/>
    <xf numFmtId="0" fontId="6" fillId="0" borderId="0" xfId="3" applyFont="1" applyBorder="1" applyAlignment="1">
      <alignment horizontal="center"/>
    </xf>
    <xf numFmtId="49" fontId="6" fillId="0" borderId="0" xfId="3" applyNumberFormat="1" applyFont="1" applyBorder="1" applyAlignment="1">
      <alignment horizontal="center"/>
    </xf>
    <xf numFmtId="39" fontId="7" fillId="0" borderId="0" xfId="3" applyNumberFormat="1" applyFont="1" applyBorder="1" applyAlignment="1">
      <alignment horizontal="center" wrapText="1"/>
    </xf>
    <xf numFmtId="14" fontId="2" fillId="2" borderId="0" xfId="3" applyNumberFormat="1" applyFont="1" applyFill="1" applyAlignment="1">
      <alignment horizontal="left"/>
    </xf>
    <xf numFmtId="0" fontId="2" fillId="2" borderId="0" xfId="3" applyFont="1" applyFill="1" applyAlignment="1">
      <alignment horizontal="left"/>
    </xf>
    <xf numFmtId="164" fontId="2" fillId="2" borderId="0" xfId="2" applyNumberFormat="1" applyFill="1" applyAlignment="1">
      <alignment horizontal="right"/>
    </xf>
    <xf numFmtId="0" fontId="9" fillId="0" borderId="0" xfId="3" applyFont="1"/>
    <xf numFmtId="14" fontId="2" fillId="0" borderId="0" xfId="3" applyNumberFormat="1" applyFont="1" applyAlignment="1">
      <alignment horizontal="left"/>
    </xf>
    <xf numFmtId="0" fontId="2" fillId="0" borderId="0" xfId="3" applyFont="1" applyAlignment="1">
      <alignment horizontal="left"/>
    </xf>
    <xf numFmtId="4" fontId="2" fillId="0" borderId="0" xfId="2" applyNumberFormat="1"/>
    <xf numFmtId="14" fontId="2" fillId="2" borderId="0" xfId="3" quotePrefix="1" applyNumberFormat="1" applyFont="1" applyFill="1" applyAlignment="1">
      <alignment horizontal="left"/>
    </xf>
    <xf numFmtId="4" fontId="2" fillId="2" borderId="0" xfId="2" applyNumberFormat="1" applyFill="1"/>
    <xf numFmtId="14" fontId="2" fillId="0" borderId="0" xfId="3" quotePrefix="1" applyNumberFormat="1" applyFont="1" applyAlignment="1">
      <alignment horizontal="left"/>
    </xf>
    <xf numFmtId="4" fontId="2" fillId="0" borderId="0" xfId="2" applyNumberFormat="1" applyFont="1"/>
    <xf numFmtId="0" fontId="2" fillId="2" borderId="0" xfId="3" applyFont="1" applyFill="1" applyAlignment="1">
      <alignment horizontal="center"/>
    </xf>
    <xf numFmtId="49" fontId="2" fillId="2" borderId="0" xfId="3" applyNumberFormat="1" applyFont="1" applyFill="1" applyAlignment="1">
      <alignment horizontal="right"/>
    </xf>
    <xf numFmtId="8" fontId="2" fillId="2" borderId="1" xfId="2" applyNumberFormat="1" applyFill="1" applyBorder="1"/>
    <xf numFmtId="8" fontId="2" fillId="2" borderId="0" xfId="2" applyNumberFormat="1" applyFill="1"/>
    <xf numFmtId="4" fontId="2" fillId="0" borderId="0" xfId="3" applyNumberFormat="1" applyFont="1"/>
    <xf numFmtId="14" fontId="2" fillId="0" borderId="0" xfId="3" applyNumberFormat="1" applyFont="1" applyAlignment="1">
      <alignment horizontal="center"/>
    </xf>
    <xf numFmtId="49" fontId="2" fillId="0" borderId="0" xfId="3" applyNumberFormat="1" applyFont="1"/>
    <xf numFmtId="39" fontId="2" fillId="0" borderId="0" xfId="3" applyNumberFormat="1" applyFont="1"/>
    <xf numFmtId="0" fontId="7" fillId="2" borderId="0" xfId="3" applyFont="1" applyFill="1" applyBorder="1" applyAlignment="1">
      <alignment horizontal="center"/>
    </xf>
    <xf numFmtId="0" fontId="2" fillId="2" borderId="0" xfId="3" applyFont="1" applyFill="1" applyBorder="1"/>
    <xf numFmtId="49" fontId="7" fillId="2" borderId="0" xfId="3" applyNumberFormat="1" applyFont="1" applyFill="1" applyBorder="1" applyAlignment="1">
      <alignment horizontal="left"/>
    </xf>
    <xf numFmtId="49" fontId="2" fillId="2" borderId="0" xfId="3" applyNumberFormat="1" applyFont="1" applyFill="1" applyBorder="1"/>
    <xf numFmtId="39" fontId="6" fillId="2" borderId="0" xfId="3" applyNumberFormat="1" applyFont="1" applyFill="1" applyBorder="1" applyAlignment="1">
      <alignment horizontal="center"/>
    </xf>
    <xf numFmtId="39" fontId="7" fillId="2" borderId="0" xfId="3" applyNumberFormat="1" applyFont="1" applyFill="1" applyBorder="1" applyAlignment="1">
      <alignment horizontal="center"/>
    </xf>
    <xf numFmtId="0" fontId="6" fillId="2" borderId="0" xfId="3" applyFont="1" applyFill="1" applyBorder="1" applyAlignment="1">
      <alignment horizontal="center"/>
    </xf>
    <xf numFmtId="44" fontId="2" fillId="0" borderId="0" xfId="2" applyFont="1" applyBorder="1" applyAlignment="1">
      <alignment horizontal="right"/>
    </xf>
    <xf numFmtId="39" fontId="10" fillId="2" borderId="0" xfId="3" applyNumberFormat="1" applyFont="1" applyFill="1" applyBorder="1"/>
    <xf numFmtId="8" fontId="10" fillId="2" borderId="0" xfId="3" applyNumberFormat="1" applyFont="1" applyFill="1" applyBorder="1"/>
    <xf numFmtId="39" fontId="2" fillId="2" borderId="0" xfId="3" applyNumberFormat="1" applyFont="1" applyFill="1" applyBorder="1"/>
    <xf numFmtId="8" fontId="2" fillId="2" borderId="0" xfId="3" applyNumberFormat="1" applyFont="1" applyFill="1" applyBorder="1"/>
    <xf numFmtId="43" fontId="2" fillId="0" borderId="0" xfId="1" applyFont="1" applyBorder="1" applyAlignment="1">
      <alignment horizontal="right"/>
    </xf>
    <xf numFmtId="49" fontId="2" fillId="2" borderId="0" xfId="3" applyNumberFormat="1" applyFont="1" applyFill="1" applyBorder="1" applyAlignment="1">
      <alignment horizontal="left"/>
    </xf>
    <xf numFmtId="43" fontId="11" fillId="0" borderId="0" xfId="1" applyFont="1" applyBorder="1" applyAlignment="1">
      <alignment horizontal="right"/>
    </xf>
    <xf numFmtId="43" fontId="2" fillId="2" borderId="0" xfId="3" applyNumberFormat="1" applyFont="1" applyFill="1" applyBorder="1" applyAlignment="1">
      <alignment horizontal="right"/>
    </xf>
    <xf numFmtId="4" fontId="2" fillId="2" borderId="2" xfId="3" applyNumberFormat="1" applyFont="1" applyFill="1" applyBorder="1" applyAlignment="1">
      <alignment horizontal="right"/>
    </xf>
    <xf numFmtId="4" fontId="10" fillId="2" borderId="2" xfId="3" applyNumberFormat="1" applyFont="1" applyFill="1" applyBorder="1"/>
    <xf numFmtId="164" fontId="2" fillId="0" borderId="2" xfId="2" applyNumberFormat="1" applyFont="1" applyFill="1" applyBorder="1"/>
    <xf numFmtId="43" fontId="2" fillId="2" borderId="2" xfId="2" applyNumberFormat="1" applyFont="1" applyFill="1" applyBorder="1"/>
    <xf numFmtId="8" fontId="2" fillId="2" borderId="2" xfId="3" applyNumberFormat="1" applyFont="1" applyFill="1" applyBorder="1"/>
    <xf numFmtId="44" fontId="2" fillId="2" borderId="2" xfId="3" applyNumberFormat="1" applyFont="1" applyFill="1" applyBorder="1"/>
    <xf numFmtId="8" fontId="2" fillId="2" borderId="0" xfId="3" applyNumberFormat="1" applyFont="1" applyFill="1" applyBorder="1" applyAlignment="1">
      <alignment horizontal="center"/>
    </xf>
    <xf numFmtId="0" fontId="9" fillId="0" borderId="0" xfId="3" applyFont="1" applyBorder="1"/>
    <xf numFmtId="43" fontId="2" fillId="2" borderId="0" xfId="2" applyNumberFormat="1" applyFont="1" applyFill="1" applyBorder="1"/>
    <xf numFmtId="44" fontId="2" fillId="2" borderId="0" xfId="2" applyFont="1" applyFill="1" applyBorder="1"/>
    <xf numFmtId="0" fontId="2" fillId="2" borderId="0" xfId="3" applyFont="1" applyFill="1" applyBorder="1" applyAlignment="1">
      <alignment horizontal="center"/>
    </xf>
    <xf numFmtId="164" fontId="2" fillId="2" borderId="3" xfId="2" applyNumberFormat="1" applyFont="1" applyFill="1" applyBorder="1"/>
    <xf numFmtId="44" fontId="10" fillId="2" borderId="3" xfId="2" applyFont="1" applyFill="1" applyBorder="1"/>
    <xf numFmtId="164" fontId="2" fillId="0" borderId="3" xfId="2" applyNumberFormat="1" applyFont="1" applyBorder="1" applyAlignment="1">
      <alignment horizontal="right"/>
    </xf>
    <xf numFmtId="44" fontId="2" fillId="2" borderId="3" xfId="2" applyFont="1" applyFill="1" applyBorder="1"/>
    <xf numFmtId="8" fontId="2" fillId="0" borderId="3" xfId="2" applyNumberFormat="1" applyFont="1" applyBorder="1"/>
    <xf numFmtId="4" fontId="7" fillId="2" borderId="0" xfId="3" applyNumberFormat="1" applyFont="1" applyFill="1" applyBorder="1" applyAlignment="1">
      <alignment horizontal="right"/>
    </xf>
    <xf numFmtId="164" fontId="2" fillId="0" borderId="0" xfId="4" applyNumberFormat="1" applyFont="1" applyBorder="1"/>
    <xf numFmtId="0" fontId="2" fillId="0" borderId="0" xfId="3" applyFont="1" applyBorder="1"/>
    <xf numFmtId="39" fontId="2" fillId="0" borderId="0" xfId="3" applyNumberFormat="1" applyFont="1" applyBorder="1"/>
    <xf numFmtId="164" fontId="2" fillId="0" borderId="0" xfId="3" applyNumberFormat="1" applyFont="1" applyBorder="1" applyAlignment="1">
      <alignment horizontal="right" vertical="top"/>
    </xf>
    <xf numFmtId="164" fontId="2" fillId="0" borderId="0" xfId="3" applyNumberFormat="1" applyFont="1" applyBorder="1"/>
    <xf numFmtId="0" fontId="2" fillId="0" borderId="0" xfId="3" applyFont="1" applyAlignment="1">
      <alignment horizontal="center"/>
    </xf>
    <xf numFmtId="0" fontId="4" fillId="0" borderId="0" xfId="3" applyFont="1" applyAlignment="1">
      <alignment horizontal="center"/>
    </xf>
    <xf numFmtId="49" fontId="4" fillId="0" borderId="0" xfId="3" applyNumberFormat="1" applyFont="1"/>
    <xf numFmtId="49" fontId="7" fillId="0" borderId="0" xfId="3" applyNumberFormat="1" applyFont="1" applyBorder="1" applyAlignment="1">
      <alignment horizontal="center"/>
    </xf>
    <xf numFmtId="0" fontId="3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14" fontId="2" fillId="0" borderId="0" xfId="3" applyNumberFormat="1" applyFont="1" applyAlignment="1">
      <alignment horizontal="center"/>
    </xf>
    <xf numFmtId="0" fontId="2" fillId="0" borderId="0" xfId="3" applyFont="1" applyBorder="1" applyAlignment="1">
      <alignment horizontal="center"/>
    </xf>
    <xf numFmtId="49" fontId="2" fillId="2" borderId="0" xfId="3" applyNumberFormat="1" applyFont="1" applyFill="1" applyBorder="1" applyAlignment="1">
      <alignment horizontal="left"/>
    </xf>
    <xf numFmtId="0" fontId="2" fillId="0" borderId="0" xfId="3" applyFont="1" applyBorder="1" applyAlignment="1">
      <alignment horizontal="left"/>
    </xf>
    <xf numFmtId="14" fontId="2" fillId="0" borderId="0" xfId="3" applyNumberFormat="1" applyFont="1" applyBorder="1" applyAlignment="1">
      <alignment horizontal="left"/>
    </xf>
    <xf numFmtId="14" fontId="2" fillId="0" borderId="0" xfId="3" applyNumberFormat="1" applyFont="1" applyBorder="1" applyAlignment="1">
      <alignment horizontal="center"/>
    </xf>
    <xf numFmtId="0" fontId="7" fillId="2" borderId="0" xfId="3" applyFont="1" applyFill="1" applyBorder="1" applyAlignment="1">
      <alignment horizontal="center"/>
    </xf>
    <xf numFmtId="44" fontId="15" fillId="0" borderId="0" xfId="5" applyFont="1" applyAlignment="1">
      <alignment horizontal="left" vertical="top"/>
    </xf>
    <xf numFmtId="0" fontId="14" fillId="0" borderId="0" xfId="6">
      <alignment vertical="top"/>
    </xf>
    <xf numFmtId="0" fontId="15" fillId="0" borderId="0" xfId="6" applyFont="1" applyAlignment="1">
      <alignment horizontal="left" vertical="top"/>
    </xf>
    <xf numFmtId="0" fontId="15" fillId="3" borderId="4" xfId="6" applyFont="1" applyFill="1" applyBorder="1" applyAlignment="1">
      <alignment horizontal="center" vertical="top"/>
    </xf>
    <xf numFmtId="0" fontId="16" fillId="3" borderId="4" xfId="6" applyFont="1" applyFill="1" applyBorder="1" applyAlignment="1">
      <alignment horizontal="center" vertical="top" wrapText="1"/>
    </xf>
    <xf numFmtId="44" fontId="16" fillId="3" borderId="4" xfId="5" applyFont="1" applyFill="1" applyBorder="1" applyAlignment="1">
      <alignment horizontal="center" vertical="top" wrapText="1"/>
    </xf>
    <xf numFmtId="0" fontId="16" fillId="3" borderId="4" xfId="6" applyFont="1" applyFill="1" applyBorder="1" applyAlignment="1">
      <alignment horizontal="center" vertical="top"/>
    </xf>
    <xf numFmtId="0" fontId="1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0" fillId="0" borderId="8" xfId="0" applyBorder="1"/>
    <xf numFmtId="0" fontId="0" fillId="0" borderId="9" xfId="0" applyBorder="1"/>
    <xf numFmtId="0" fontId="7" fillId="4" borderId="4" xfId="0" applyFont="1" applyFill="1" applyBorder="1" applyAlignment="1">
      <alignment horizontal="center"/>
    </xf>
    <xf numFmtId="0" fontId="0" fillId="5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0" fillId="6" borderId="13" xfId="0" applyFill="1" applyBorder="1"/>
    <xf numFmtId="44" fontId="0" fillId="5" borderId="0" xfId="7" applyFont="1" applyFill="1"/>
    <xf numFmtId="39" fontId="0" fillId="5" borderId="0" xfId="7" applyNumberFormat="1" applyFont="1" applyFill="1"/>
    <xf numFmtId="2" fontId="0" fillId="5" borderId="14" xfId="0" applyNumberFormat="1" applyFill="1" applyBorder="1"/>
    <xf numFmtId="0" fontId="2" fillId="4" borderId="9" xfId="0" applyFont="1" applyFill="1" applyBorder="1"/>
    <xf numFmtId="0" fontId="0" fillId="4" borderId="0" xfId="0" applyFill="1" applyAlignment="1">
      <alignment horizontal="center"/>
    </xf>
    <xf numFmtId="44" fontId="0" fillId="4" borderId="8" xfId="0" applyNumberFormat="1" applyFill="1" applyBorder="1"/>
    <xf numFmtId="0" fontId="0" fillId="7" borderId="13" xfId="0" applyFill="1" applyBorder="1"/>
    <xf numFmtId="43" fontId="0" fillId="5" borderId="0" xfId="7" applyNumberFormat="1" applyFont="1" applyFill="1"/>
    <xf numFmtId="0" fontId="0" fillId="0" borderId="9" xfId="0" applyFill="1" applyBorder="1"/>
    <xf numFmtId="0" fontId="0" fillId="4" borderId="9" xfId="0" applyFill="1" applyBorder="1"/>
    <xf numFmtId="44" fontId="1" fillId="4" borderId="8" xfId="7" applyFill="1" applyBorder="1"/>
    <xf numFmtId="0" fontId="0" fillId="5" borderId="13" xfId="0" applyFill="1" applyBorder="1"/>
    <xf numFmtId="0" fontId="0" fillId="5" borderId="0" xfId="0" applyFill="1"/>
    <xf numFmtId="0" fontId="7" fillId="4" borderId="9" xfId="0" applyFont="1" applyFill="1" applyBorder="1"/>
    <xf numFmtId="0" fontId="7" fillId="4" borderId="0" xfId="0" applyFont="1" applyFill="1" applyAlignment="1">
      <alignment horizontal="center"/>
    </xf>
    <xf numFmtId="44" fontId="7" fillId="4" borderId="15" xfId="0" applyNumberFormat="1" applyFont="1" applyFill="1" applyBorder="1"/>
    <xf numFmtId="0" fontId="0" fillId="4" borderId="16" xfId="0" applyFill="1" applyBorder="1"/>
    <xf numFmtId="0" fontId="0" fillId="4" borderId="2" xfId="0" applyFill="1" applyBorder="1" applyAlignment="1">
      <alignment horizontal="center"/>
    </xf>
    <xf numFmtId="44" fontId="0" fillId="4" borderId="17" xfId="0" applyNumberFormat="1" applyFill="1" applyBorder="1"/>
    <xf numFmtId="43" fontId="0" fillId="0" borderId="0" xfId="0" applyNumberFormat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0" borderId="0" xfId="0" applyAlignment="1">
      <alignment horizontal="center"/>
    </xf>
    <xf numFmtId="44" fontId="0" fillId="0" borderId="0" xfId="0" applyNumberFormat="1"/>
    <xf numFmtId="0" fontId="7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2" fontId="0" fillId="0" borderId="0" xfId="0" applyNumberFormat="1"/>
    <xf numFmtId="0" fontId="2" fillId="0" borderId="0" xfId="0" applyFont="1" applyAlignment="1">
      <alignment horizontal="right"/>
    </xf>
    <xf numFmtId="44" fontId="2" fillId="8" borderId="0" xfId="7" applyFont="1" applyFill="1" applyAlignment="1">
      <alignment horizontal="right"/>
    </xf>
    <xf numFmtId="0" fontId="7" fillId="0" borderId="0" xfId="0" applyFont="1" applyAlignment="1">
      <alignment horizontal="left"/>
    </xf>
    <xf numFmtId="0" fontId="19" fillId="0" borderId="0" xfId="8">
      <alignment vertical="top"/>
    </xf>
    <xf numFmtId="0" fontId="20" fillId="0" borderId="0" xfId="8" applyFont="1" applyAlignment="1">
      <alignment horizontal="center" vertical="top" wrapText="1" readingOrder="1"/>
    </xf>
    <xf numFmtId="0" fontId="21" fillId="0" borderId="0" xfId="8" applyFont="1" applyAlignment="1">
      <alignment horizontal="center" vertical="top" wrapText="1" readingOrder="1"/>
    </xf>
    <xf numFmtId="0" fontId="16" fillId="0" borderId="0" xfId="8" applyFont="1" applyAlignment="1">
      <alignment horizontal="left" vertical="top"/>
    </xf>
    <xf numFmtId="0" fontId="19" fillId="0" borderId="0" xfId="8" applyFont="1" applyAlignment="1">
      <alignment horizontal="left" vertical="top"/>
    </xf>
    <xf numFmtId="0" fontId="19" fillId="0" borderId="0" xfId="8" applyFont="1" applyAlignment="1">
      <alignment horizontal="left" vertical="top" wrapText="1"/>
    </xf>
    <xf numFmtId="166" fontId="19" fillId="0" borderId="0" xfId="8" applyNumberFormat="1" applyFont="1" applyAlignment="1">
      <alignment horizontal="right" vertical="top"/>
    </xf>
    <xf numFmtId="0" fontId="19" fillId="0" borderId="0" xfId="8" applyFont="1" applyAlignment="1">
      <alignment horizontal="left" vertical="top" wrapText="1" readingOrder="1"/>
    </xf>
    <xf numFmtId="0" fontId="19" fillId="0" borderId="0" xfId="8" applyFont="1" applyAlignment="1">
      <alignment horizontal="right" vertical="top"/>
    </xf>
    <xf numFmtId="0" fontId="22" fillId="0" borderId="0" xfId="8" applyFont="1" applyAlignment="1">
      <alignment horizontal="left" vertical="top" wrapText="1" readingOrder="1"/>
    </xf>
    <xf numFmtId="0" fontId="19" fillId="0" borderId="0" xfId="8" applyFont="1" applyAlignment="1">
      <alignment horizontal="left" vertical="top" wrapText="1" readingOrder="1"/>
    </xf>
    <xf numFmtId="0" fontId="16" fillId="0" borderId="0" xfId="8" applyFont="1" applyAlignment="1">
      <alignment horizontal="right" vertical="top"/>
    </xf>
    <xf numFmtId="166" fontId="16" fillId="0" borderId="0" xfId="8" applyNumberFormat="1" applyFont="1" applyAlignment="1">
      <alignment horizontal="right" vertical="top"/>
    </xf>
    <xf numFmtId="0" fontId="16" fillId="0" borderId="21" xfId="8" applyFont="1" applyBorder="1" applyAlignment="1">
      <alignment horizontal="left" vertical="top" wrapText="1" readingOrder="1"/>
    </xf>
    <xf numFmtId="0" fontId="16" fillId="0" borderId="21" xfId="8" applyFont="1" applyBorder="1" applyAlignment="1">
      <alignment horizontal="right" vertical="top" wrapText="1" readingOrder="1"/>
    </xf>
    <xf numFmtId="166" fontId="16" fillId="0" borderId="21" xfId="8" applyNumberFormat="1" applyFont="1" applyBorder="1" applyAlignment="1">
      <alignment horizontal="right" vertical="top"/>
    </xf>
    <xf numFmtId="0" fontId="21" fillId="0" borderId="0" xfId="8" applyFont="1" applyAlignment="1">
      <alignment horizontal="right" vertical="top" wrapText="1" readingOrder="1"/>
    </xf>
    <xf numFmtId="0" fontId="21" fillId="0" borderId="0" xfId="8" applyFont="1" applyAlignment="1">
      <alignment horizontal="left" vertical="top" wrapText="1" readingOrder="1"/>
    </xf>
    <xf numFmtId="0" fontId="16" fillId="0" borderId="0" xfId="8" applyFont="1" applyAlignment="1">
      <alignment horizontal="left" vertical="top" wrapText="1" readingOrder="1"/>
    </xf>
    <xf numFmtId="0" fontId="23" fillId="0" borderId="0" xfId="8" applyFont="1" applyAlignment="1">
      <alignment horizontal="left" vertical="top" wrapText="1" readingOrder="1"/>
    </xf>
    <xf numFmtId="0" fontId="23" fillId="0" borderId="0" xfId="8" applyFont="1" applyAlignment="1">
      <alignment horizontal="right" vertical="top" wrapText="1" readingOrder="1"/>
    </xf>
    <xf numFmtId="4" fontId="19" fillId="0" borderId="0" xfId="8" applyNumberFormat="1" applyFont="1" applyAlignment="1">
      <alignment horizontal="right" vertical="top"/>
    </xf>
    <xf numFmtId="0" fontId="24" fillId="0" borderId="0" xfId="8" applyFont="1" applyAlignment="1">
      <alignment horizontal="left" vertical="top"/>
    </xf>
    <xf numFmtId="4" fontId="24" fillId="0" borderId="0" xfId="8" applyNumberFormat="1" applyFont="1" applyAlignment="1">
      <alignment horizontal="right" vertical="top"/>
    </xf>
    <xf numFmtId="0" fontId="19" fillId="0" borderId="0" xfId="8" applyFont="1" applyAlignment="1">
      <alignment horizontal="right" vertical="top" wrapText="1" readingOrder="1"/>
    </xf>
    <xf numFmtId="4" fontId="16" fillId="0" borderId="0" xfId="8" applyNumberFormat="1" applyFont="1" applyAlignment="1">
      <alignment horizontal="right" vertical="top"/>
    </xf>
    <xf numFmtId="3" fontId="19" fillId="0" borderId="0" xfId="8" applyNumberFormat="1" applyFont="1" applyAlignment="1">
      <alignment horizontal="right" vertical="top"/>
    </xf>
    <xf numFmtId="0" fontId="19" fillId="0" borderId="0" xfId="8" applyFont="1" applyAlignment="1">
      <alignment horizontal="center" vertical="top"/>
    </xf>
    <xf numFmtId="0" fontId="26" fillId="0" borderId="0" xfId="9" applyFont="1" applyFill="1" applyBorder="1" applyAlignment="1">
      <alignment horizontal="left" vertical="top" wrapText="1" indent="21"/>
    </xf>
    <xf numFmtId="0" fontId="25" fillId="0" borderId="0" xfId="9" applyFill="1" applyBorder="1" applyAlignment="1">
      <alignment horizontal="left" vertical="top" wrapText="1"/>
    </xf>
    <xf numFmtId="0" fontId="25" fillId="0" borderId="0" xfId="9" applyFill="1" applyBorder="1" applyAlignment="1">
      <alignment horizontal="left" vertical="top"/>
    </xf>
    <xf numFmtId="0" fontId="26" fillId="0" borderId="0" xfId="9" applyFont="1" applyFill="1" applyBorder="1" applyAlignment="1">
      <alignment horizontal="left" vertical="top" wrapText="1" indent="23"/>
    </xf>
    <xf numFmtId="0" fontId="26" fillId="0" borderId="0" xfId="9" applyFont="1" applyFill="1" applyBorder="1" applyAlignment="1">
      <alignment horizontal="left" vertical="top" wrapText="1" indent="20"/>
    </xf>
    <xf numFmtId="0" fontId="27" fillId="0" borderId="22" xfId="9" applyFont="1" applyFill="1" applyBorder="1" applyAlignment="1">
      <alignment horizontal="left" vertical="top" wrapText="1" indent="13"/>
    </xf>
    <xf numFmtId="0" fontId="28" fillId="9" borderId="23" xfId="9" applyFont="1" applyFill="1" applyBorder="1" applyAlignment="1">
      <alignment horizontal="center" vertical="top" wrapText="1"/>
    </xf>
    <xf numFmtId="0" fontId="28" fillId="9" borderId="24" xfId="9" applyFont="1" applyFill="1" applyBorder="1" applyAlignment="1">
      <alignment horizontal="left" vertical="top" wrapText="1" indent="4"/>
    </xf>
    <xf numFmtId="0" fontId="28" fillId="9" borderId="25" xfId="9" applyFont="1" applyFill="1" applyBorder="1" applyAlignment="1">
      <alignment horizontal="left" vertical="top" wrapText="1" indent="4"/>
    </xf>
    <xf numFmtId="0" fontId="28" fillId="9" borderId="26" xfId="9" applyFont="1" applyFill="1" applyBorder="1" applyAlignment="1">
      <alignment horizontal="center" vertical="top" wrapText="1"/>
    </xf>
    <xf numFmtId="0" fontId="28" fillId="9" borderId="27" xfId="9" applyFont="1" applyFill="1" applyBorder="1" applyAlignment="1">
      <alignment horizontal="left" vertical="top" wrapText="1" indent="1"/>
    </xf>
    <xf numFmtId="0" fontId="28" fillId="9" borderId="27" xfId="9" applyFont="1" applyFill="1" applyBorder="1" applyAlignment="1">
      <alignment horizontal="center" vertical="top" wrapText="1"/>
    </xf>
    <xf numFmtId="0" fontId="27" fillId="0" borderId="27" xfId="9" applyFont="1" applyFill="1" applyBorder="1" applyAlignment="1">
      <alignment horizontal="left" vertical="top" wrapText="1" indent="1"/>
    </xf>
    <xf numFmtId="1" fontId="29" fillId="0" borderId="27" xfId="9" applyNumberFormat="1" applyFont="1" applyFill="1" applyBorder="1" applyAlignment="1">
      <alignment horizontal="right" vertical="top" wrapText="1"/>
    </xf>
    <xf numFmtId="167" fontId="29" fillId="0" borderId="27" xfId="9" applyNumberFormat="1" applyFont="1" applyFill="1" applyBorder="1" applyAlignment="1">
      <alignment horizontal="center" vertical="top" wrapText="1"/>
    </xf>
    <xf numFmtId="0" fontId="25" fillId="0" borderId="27" xfId="9" applyFill="1" applyBorder="1" applyAlignment="1">
      <alignment horizontal="left" vertical="top" wrapText="1" indent="1"/>
    </xf>
    <xf numFmtId="1" fontId="31" fillId="0" borderId="27" xfId="9" applyNumberFormat="1" applyFont="1" applyFill="1" applyBorder="1" applyAlignment="1">
      <alignment horizontal="right" vertical="top" wrapText="1"/>
    </xf>
    <xf numFmtId="167" fontId="31" fillId="0" borderId="27" xfId="9" applyNumberFormat="1" applyFont="1" applyFill="1" applyBorder="1" applyAlignment="1">
      <alignment horizontal="center" vertical="top" wrapText="1"/>
    </xf>
    <xf numFmtId="0" fontId="27" fillId="0" borderId="28" xfId="9" applyFont="1" applyFill="1" applyBorder="1" applyAlignment="1">
      <alignment horizontal="left" vertical="top" wrapText="1" indent="1"/>
    </xf>
    <xf numFmtId="0" fontId="27" fillId="10" borderId="27" xfId="9" applyFont="1" applyFill="1" applyBorder="1" applyAlignment="1">
      <alignment horizontal="left" vertical="top" wrapText="1" indent="1"/>
    </xf>
    <xf numFmtId="1" fontId="29" fillId="10" borderId="27" xfId="9" applyNumberFormat="1" applyFont="1" applyFill="1" applyBorder="1" applyAlignment="1">
      <alignment horizontal="right" vertical="top" wrapText="1"/>
    </xf>
    <xf numFmtId="167" fontId="29" fillId="10" borderId="27" xfId="9" applyNumberFormat="1" applyFont="1" applyFill="1" applyBorder="1" applyAlignment="1">
      <alignment horizontal="center" vertical="top" wrapText="1"/>
    </xf>
    <xf numFmtId="0" fontId="32" fillId="0" borderId="27" xfId="9" applyFont="1" applyFill="1" applyBorder="1" applyAlignment="1">
      <alignment horizontal="left" vertical="top" wrapText="1"/>
    </xf>
    <xf numFmtId="3" fontId="33" fillId="0" borderId="27" xfId="9" applyNumberFormat="1" applyFont="1" applyFill="1" applyBorder="1" applyAlignment="1">
      <alignment horizontal="right" vertical="top" wrapText="1"/>
    </xf>
    <xf numFmtId="167" fontId="33" fillId="0" borderId="27" xfId="9" applyNumberFormat="1" applyFont="1" applyFill="1" applyBorder="1" applyAlignment="1">
      <alignment horizontal="center" vertical="top" wrapText="1"/>
    </xf>
    <xf numFmtId="0" fontId="28" fillId="9" borderId="27" xfId="9" applyFont="1" applyFill="1" applyBorder="1" applyAlignment="1">
      <alignment horizontal="left" vertical="top" wrapText="1"/>
    </xf>
    <xf numFmtId="3" fontId="34" fillId="9" borderId="27" xfId="9" applyNumberFormat="1" applyFont="1" applyFill="1" applyBorder="1" applyAlignment="1">
      <alignment horizontal="right" vertical="top" wrapText="1"/>
    </xf>
    <xf numFmtId="167" fontId="34" fillId="9" borderId="27" xfId="9" applyNumberFormat="1" applyFont="1" applyFill="1" applyBorder="1" applyAlignment="1">
      <alignment horizontal="center" vertical="top" wrapText="1"/>
    </xf>
    <xf numFmtId="0" fontId="7" fillId="0" borderId="0" xfId="10" applyFont="1" applyAlignment="1">
      <alignment horizontal="center"/>
    </xf>
    <xf numFmtId="0" fontId="2" fillId="0" borderId="0" xfId="11" applyFont="1" applyFill="1" applyBorder="1" applyAlignment="1">
      <alignment horizontal="left" vertical="top"/>
    </xf>
    <xf numFmtId="0" fontId="35" fillId="0" borderId="0" xfId="11" applyFont="1" applyFill="1" applyBorder="1" applyAlignment="1">
      <alignment horizontal="left" vertical="top"/>
    </xf>
    <xf numFmtId="20" fontId="35" fillId="0" borderId="0" xfId="11" applyNumberFormat="1" applyFont="1" applyFill="1" applyBorder="1" applyAlignment="1">
      <alignment horizontal="left" vertical="top"/>
    </xf>
    <xf numFmtId="0" fontId="7" fillId="0" borderId="0" xfId="11" applyFont="1" applyFill="1" applyBorder="1" applyAlignment="1">
      <alignment horizontal="center" vertical="top"/>
    </xf>
    <xf numFmtId="0" fontId="7" fillId="0" borderId="0" xfId="11" applyFont="1" applyFill="1" applyBorder="1" applyAlignment="1">
      <alignment horizontal="center"/>
    </xf>
    <xf numFmtId="0" fontId="35" fillId="0" borderId="0" xfId="11" applyFont="1" applyFill="1" applyBorder="1" applyAlignment="1">
      <alignment horizontal="center" vertical="top"/>
    </xf>
    <xf numFmtId="0" fontId="35" fillId="0" borderId="0" xfId="11" applyFont="1" applyFill="1" applyBorder="1" applyAlignment="1">
      <alignment horizontal="right" vertical="top"/>
    </xf>
    <xf numFmtId="1" fontId="35" fillId="0" borderId="0" xfId="11" applyNumberFormat="1" applyFont="1" applyFill="1" applyBorder="1" applyAlignment="1">
      <alignment horizontal="right" vertical="top" shrinkToFit="1"/>
    </xf>
    <xf numFmtId="1" fontId="35" fillId="0" borderId="2" xfId="11" applyNumberFormat="1" applyFont="1" applyFill="1" applyBorder="1" applyAlignment="1">
      <alignment horizontal="right" vertical="top" shrinkToFit="1"/>
    </xf>
    <xf numFmtId="0" fontId="35" fillId="0" borderId="19" xfId="11" applyFont="1" applyFill="1" applyBorder="1" applyAlignment="1">
      <alignment horizontal="center" vertical="top"/>
    </xf>
    <xf numFmtId="0" fontId="35" fillId="0" borderId="19" xfId="11" applyFont="1" applyFill="1" applyBorder="1" applyAlignment="1">
      <alignment horizontal="left" vertical="top"/>
    </xf>
    <xf numFmtId="0" fontId="2" fillId="0" borderId="19" xfId="11" applyFont="1" applyFill="1" applyBorder="1" applyAlignment="1">
      <alignment horizontal="center" vertical="top"/>
    </xf>
    <xf numFmtId="0" fontId="2" fillId="0" borderId="19" xfId="11" applyFont="1" applyFill="1" applyBorder="1" applyAlignment="1">
      <alignment horizontal="left" vertical="top"/>
    </xf>
    <xf numFmtId="1" fontId="35" fillId="0" borderId="19" xfId="11" applyNumberFormat="1" applyFont="1" applyFill="1" applyBorder="1" applyAlignment="1">
      <alignment horizontal="right" vertical="top" shrinkToFit="1"/>
    </xf>
    <xf numFmtId="0" fontId="2" fillId="0" borderId="11" xfId="11" applyFont="1" applyFill="1" applyBorder="1" applyAlignment="1">
      <alignment horizontal="center" vertical="center"/>
    </xf>
    <xf numFmtId="0" fontId="35" fillId="0" borderId="0" xfId="11" applyFont="1" applyFill="1" applyBorder="1" applyAlignment="1">
      <alignment horizontal="center" vertical="top" wrapText="1"/>
    </xf>
    <xf numFmtId="0" fontId="2" fillId="0" borderId="0" xfId="11" applyFont="1" applyFill="1" applyBorder="1" applyAlignment="1">
      <alignment horizontal="right" vertical="top"/>
    </xf>
    <xf numFmtId="0" fontId="2" fillId="0" borderId="0" xfId="11" applyFont="1" applyFill="1" applyBorder="1" applyAlignment="1">
      <alignment horizontal="center" vertical="center"/>
    </xf>
    <xf numFmtId="0" fontId="35" fillId="0" borderId="0" xfId="11" applyFont="1" applyFill="1" applyBorder="1" applyAlignment="1">
      <alignment horizontal="left"/>
    </xf>
    <xf numFmtId="1" fontId="35" fillId="0" borderId="0" xfId="11" applyNumberFormat="1" applyFont="1" applyFill="1" applyBorder="1" applyAlignment="1">
      <alignment horizontal="center" vertical="top" shrinkToFit="1"/>
    </xf>
    <xf numFmtId="0" fontId="2" fillId="0" borderId="0" xfId="11" applyFont="1" applyFill="1" applyBorder="1" applyAlignment="1">
      <alignment horizontal="left" vertical="center"/>
    </xf>
    <xf numFmtId="168" fontId="35" fillId="0" borderId="0" xfId="11" applyNumberFormat="1" applyFont="1" applyFill="1" applyBorder="1" applyAlignment="1">
      <alignment horizontal="center" vertical="top" shrinkToFit="1"/>
    </xf>
    <xf numFmtId="1" fontId="35" fillId="0" borderId="0" xfId="11" applyNumberFormat="1" applyFont="1" applyFill="1" applyBorder="1" applyAlignment="1">
      <alignment horizontal="left" vertical="top" shrinkToFit="1"/>
    </xf>
    <xf numFmtId="168" fontId="35" fillId="0" borderId="0" xfId="11" applyNumberFormat="1" applyFont="1" applyFill="1" applyBorder="1" applyAlignment="1">
      <alignment horizontal="left" vertical="top" shrinkToFit="1"/>
    </xf>
    <xf numFmtId="0" fontId="7" fillId="0" borderId="0" xfId="11" applyFont="1" applyFill="1" applyBorder="1" applyAlignment="1">
      <alignment horizontal="left" vertical="top"/>
    </xf>
    <xf numFmtId="0" fontId="7" fillId="0" borderId="0" xfId="11" applyFont="1" applyFill="1" applyBorder="1" applyAlignment="1">
      <alignment horizontal="right" vertical="top"/>
    </xf>
    <xf numFmtId="0" fontId="2" fillId="0" borderId="0" xfId="11" applyFont="1" applyFill="1" applyBorder="1" applyAlignment="1">
      <alignment horizontal="center" vertical="top"/>
    </xf>
    <xf numFmtId="1" fontId="35" fillId="0" borderId="1" xfId="11" applyNumberFormat="1" applyFont="1" applyFill="1" applyBorder="1" applyAlignment="1">
      <alignment horizontal="right" vertical="top"/>
    </xf>
    <xf numFmtId="0" fontId="25" fillId="0" borderId="0" xfId="11" applyFill="1" applyBorder="1" applyAlignment="1">
      <alignment horizontal="left" vertical="top"/>
    </xf>
    <xf numFmtId="0" fontId="36" fillId="0" borderId="0" xfId="11" applyFont="1" applyFill="1" applyBorder="1" applyAlignment="1">
      <alignment horizontal="left" vertical="top"/>
    </xf>
    <xf numFmtId="0" fontId="36" fillId="0" borderId="0" xfId="11" applyFont="1" applyFill="1" applyBorder="1" applyAlignment="1">
      <alignment horizontal="left" vertical="top" indent="1"/>
    </xf>
    <xf numFmtId="1" fontId="38" fillId="0" borderId="0" xfId="11" applyNumberFormat="1" applyFont="1" applyFill="1" applyBorder="1" applyAlignment="1">
      <alignment horizontal="center" vertical="top" wrapText="1"/>
    </xf>
    <xf numFmtId="169" fontId="38" fillId="0" borderId="0" xfId="11" applyNumberFormat="1" applyFont="1" applyFill="1" applyBorder="1" applyAlignment="1">
      <alignment horizontal="left" vertical="top" wrapText="1" indent="1"/>
    </xf>
    <xf numFmtId="0" fontId="36" fillId="0" borderId="0" xfId="11" applyFont="1" applyFill="1" applyBorder="1" applyAlignment="1">
      <alignment horizontal="left" vertical="top" wrapText="1" indent="1"/>
    </xf>
    <xf numFmtId="0" fontId="36" fillId="0" borderId="0" xfId="11" applyFont="1" applyFill="1" applyBorder="1" applyAlignment="1">
      <alignment horizontal="center" vertical="top" wrapText="1"/>
    </xf>
    <xf numFmtId="2" fontId="38" fillId="0" borderId="0" xfId="11" applyNumberFormat="1" applyFont="1" applyFill="1" applyBorder="1" applyAlignment="1">
      <alignment horizontal="left" vertical="top" wrapText="1" indent="5"/>
    </xf>
    <xf numFmtId="0" fontId="36" fillId="0" borderId="0" xfId="11" applyFont="1" applyFill="1" applyBorder="1" applyAlignment="1">
      <alignment horizontal="left" vertical="top" wrapText="1"/>
    </xf>
    <xf numFmtId="0" fontId="36" fillId="0" borderId="0" xfId="11" applyFont="1" applyFill="1" applyBorder="1" applyAlignment="1">
      <alignment horizontal="center" vertical="top" wrapText="1"/>
    </xf>
    <xf numFmtId="0" fontId="25" fillId="0" borderId="0" xfId="11" applyFill="1" applyBorder="1" applyAlignment="1">
      <alignment horizontal="left" vertical="top" wrapText="1"/>
    </xf>
    <xf numFmtId="0" fontId="25" fillId="0" borderId="0" xfId="11" applyFill="1" applyBorder="1" applyAlignment="1">
      <alignment horizontal="left" vertical="top" wrapText="1"/>
    </xf>
    <xf numFmtId="2" fontId="38" fillId="0" borderId="0" xfId="11" applyNumberFormat="1" applyFont="1" applyFill="1" applyBorder="1" applyAlignment="1">
      <alignment horizontal="left" vertical="top" wrapText="1" indent="3"/>
    </xf>
    <xf numFmtId="0" fontId="36" fillId="0" borderId="0" xfId="11" applyFont="1" applyFill="1" applyBorder="1" applyAlignment="1">
      <alignment horizontal="right" vertical="top" wrapText="1" indent="1"/>
    </xf>
    <xf numFmtId="0" fontId="36" fillId="0" borderId="0" xfId="11" applyFont="1" applyFill="1" applyBorder="1" applyAlignment="1">
      <alignment horizontal="left" vertical="top" wrapText="1" indent="1"/>
    </xf>
    <xf numFmtId="0" fontId="36" fillId="0" borderId="0" xfId="11" applyFont="1" applyFill="1" applyBorder="1" applyAlignment="1">
      <alignment horizontal="left" vertical="top" wrapText="1" indent="2"/>
    </xf>
    <xf numFmtId="0" fontId="36" fillId="0" borderId="0" xfId="11" applyFont="1" applyFill="1" applyBorder="1" applyAlignment="1">
      <alignment horizontal="left" vertical="top" wrapText="1" indent="4"/>
    </xf>
    <xf numFmtId="1" fontId="38" fillId="0" borderId="0" xfId="11" applyNumberFormat="1" applyFont="1" applyFill="1" applyBorder="1" applyAlignment="1">
      <alignment horizontal="left" vertical="top" wrapText="1" indent="1"/>
    </xf>
    <xf numFmtId="169" fontId="38" fillId="0" borderId="0" xfId="11" applyNumberFormat="1" applyFont="1" applyFill="1" applyBorder="1" applyAlignment="1">
      <alignment horizontal="left" vertical="top" wrapText="1" indent="1"/>
    </xf>
    <xf numFmtId="2" fontId="38" fillId="0" borderId="0" xfId="11" applyNumberFormat="1" applyFont="1" applyFill="1" applyBorder="1" applyAlignment="1">
      <alignment horizontal="right" vertical="top" wrapText="1"/>
    </xf>
    <xf numFmtId="2" fontId="38" fillId="0" borderId="0" xfId="11" applyNumberFormat="1" applyFont="1" applyFill="1" applyBorder="1" applyAlignment="1">
      <alignment horizontal="left" vertical="top" wrapText="1" indent="4"/>
    </xf>
    <xf numFmtId="2" fontId="38" fillId="0" borderId="0" xfId="11" applyNumberFormat="1" applyFont="1" applyFill="1" applyBorder="1" applyAlignment="1">
      <alignment horizontal="left" vertical="top" wrapText="1" indent="1"/>
    </xf>
  </cellXfs>
  <cellStyles count="12">
    <cellStyle name="Comma" xfId="1" builtinId="3"/>
    <cellStyle name="Currency" xfId="2" builtinId="4"/>
    <cellStyle name="Currency 2" xfId="5"/>
    <cellStyle name="Currency 3" xfId="7"/>
    <cellStyle name="Normal" xfId="0" builtinId="0"/>
    <cellStyle name="Normal 2" xfId="6"/>
    <cellStyle name="Normal 2 2" xfId="11"/>
    <cellStyle name="Normal 2 3" xfId="3"/>
    <cellStyle name="Normal 3" xfId="4"/>
    <cellStyle name="Normal 4" xfId="8"/>
    <cellStyle name="Normal 5" xfId="9"/>
    <cellStyle name="Normal 8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1:I104"/>
  <sheetViews>
    <sheetView showGridLines="0" tabSelected="1" zoomScaleNormal="100" workbookViewId="0">
      <selection activeCell="C35" sqref="C35"/>
    </sheetView>
  </sheetViews>
  <sheetFormatPr defaultColWidth="9.140625" defaultRowHeight="15" x14ac:dyDescent="0.2"/>
  <cols>
    <col min="1" max="1" width="14.140625" style="64" customWidth="1"/>
    <col min="2" max="2" width="47.28515625" style="65" customWidth="1"/>
    <col min="3" max="3" width="19.85546875" style="1" customWidth="1"/>
    <col min="4" max="4" width="4.5703125" style="1" bestFit="1" customWidth="1"/>
    <col min="5" max="5" width="11.140625" style="1" bestFit="1" customWidth="1"/>
    <col min="6" max="6" width="2.7109375" style="2" customWidth="1"/>
    <col min="7" max="7" width="13.42578125" style="2" bestFit="1" customWidth="1"/>
    <col min="8" max="8" width="9.140625" style="2"/>
    <col min="9" max="9" width="12.7109375" style="2" bestFit="1" customWidth="1"/>
    <col min="10" max="16384" width="9.140625" style="2"/>
  </cols>
  <sheetData>
    <row r="1" spans="1:6" ht="26.25" x14ac:dyDescent="0.4">
      <c r="A1" s="67" t="s">
        <v>0</v>
      </c>
      <c r="B1" s="67"/>
      <c r="C1" s="67"/>
      <c r="D1" s="67"/>
    </row>
    <row r="2" spans="1:6" ht="15.75" x14ac:dyDescent="0.25">
      <c r="A2" s="68" t="s">
        <v>1</v>
      </c>
      <c r="B2" s="68"/>
      <c r="C2" s="68"/>
      <c r="D2" s="68"/>
    </row>
    <row r="3" spans="1:6" x14ac:dyDescent="0.2">
      <c r="A3" s="69" t="s">
        <v>26</v>
      </c>
      <c r="B3" s="69"/>
      <c r="C3" s="69"/>
      <c r="D3" s="69"/>
    </row>
    <row r="4" spans="1:6" ht="12.75" x14ac:dyDescent="0.2">
      <c r="A4" s="70" t="s">
        <v>2</v>
      </c>
      <c r="B4" s="70"/>
      <c r="C4" s="70"/>
      <c r="D4" s="70"/>
      <c r="E4" s="70"/>
      <c r="F4" s="70"/>
    </row>
    <row r="5" spans="1:6" ht="9" customHeight="1" x14ac:dyDescent="0.2">
      <c r="A5" s="70"/>
      <c r="B5" s="70"/>
      <c r="C5" s="70"/>
      <c r="D5" s="70"/>
      <c r="E5" s="70"/>
      <c r="F5" s="70"/>
    </row>
    <row r="6" spans="1:6" ht="12.75" x14ac:dyDescent="0.2">
      <c r="A6" s="3" t="s">
        <v>3</v>
      </c>
      <c r="B6" s="4" t="s">
        <v>4</v>
      </c>
      <c r="C6" s="5" t="s">
        <v>5</v>
      </c>
      <c r="D6" s="5"/>
      <c r="E6" s="66"/>
      <c r="F6" s="66"/>
    </row>
    <row r="7" spans="1:6" ht="12.75" customHeight="1" x14ac:dyDescent="0.2">
      <c r="A7" s="74"/>
      <c r="B7" s="70"/>
      <c r="C7" s="70"/>
      <c r="D7" s="70"/>
      <c r="E7" s="70"/>
      <c r="F7" s="70"/>
    </row>
    <row r="8" spans="1:6" s="9" customFormat="1" ht="14.25" x14ac:dyDescent="0.2">
      <c r="A8" s="6">
        <v>44079</v>
      </c>
      <c r="B8" s="7" t="s">
        <v>31</v>
      </c>
      <c r="C8" s="8">
        <v>462316.76</v>
      </c>
      <c r="D8" s="8"/>
    </row>
    <row r="9" spans="1:6" s="9" customFormat="1" ht="14.25" x14ac:dyDescent="0.2">
      <c r="A9" s="10">
        <v>44079</v>
      </c>
      <c r="B9" s="11" t="s">
        <v>32</v>
      </c>
      <c r="C9" s="12">
        <v>348317</v>
      </c>
      <c r="D9" s="12"/>
    </row>
    <row r="10" spans="1:6" s="9" customFormat="1" ht="14.25" hidden="1" x14ac:dyDescent="0.2">
      <c r="A10" s="13"/>
      <c r="B10" s="7"/>
      <c r="C10" s="14"/>
      <c r="D10" s="14"/>
    </row>
    <row r="11" spans="1:6" s="9" customFormat="1" ht="14.25" x14ac:dyDescent="0.2">
      <c r="A11" s="6">
        <v>44088</v>
      </c>
      <c r="B11" s="7" t="s">
        <v>30</v>
      </c>
      <c r="C11" s="14">
        <v>38589.06</v>
      </c>
      <c r="D11" s="14"/>
    </row>
    <row r="12" spans="1:6" s="9" customFormat="1" ht="14.25" x14ac:dyDescent="0.2">
      <c r="A12" s="15">
        <v>44088</v>
      </c>
      <c r="B12" s="11" t="s">
        <v>27</v>
      </c>
      <c r="C12" s="16">
        <v>427633.77</v>
      </c>
      <c r="D12" s="12"/>
    </row>
    <row r="13" spans="1:6" s="9" customFormat="1" ht="14.25" x14ac:dyDescent="0.2">
      <c r="A13" s="13">
        <v>44102</v>
      </c>
      <c r="B13" s="7" t="s">
        <v>29</v>
      </c>
      <c r="C13" s="14">
        <v>40802.92</v>
      </c>
      <c r="D13" s="14"/>
    </row>
    <row r="14" spans="1:6" s="9" customFormat="1" ht="15" customHeight="1" x14ac:dyDescent="0.2">
      <c r="A14" s="15">
        <v>44102</v>
      </c>
      <c r="B14" s="11" t="s">
        <v>28</v>
      </c>
      <c r="C14" s="12">
        <v>429042.7</v>
      </c>
      <c r="D14" s="12"/>
    </row>
    <row r="15" spans="1:6" s="9" customFormat="1" thickBot="1" x14ac:dyDescent="0.25">
      <c r="A15" s="17"/>
      <c r="B15" s="18" t="s">
        <v>6</v>
      </c>
      <c r="C15" s="19">
        <f>SUM(C8:C14)</f>
        <v>1746702.21</v>
      </c>
      <c r="D15" s="20"/>
      <c r="F15" s="21"/>
    </row>
    <row r="16" spans="1:6" ht="13.5" thickTop="1" x14ac:dyDescent="0.2">
      <c r="A16" s="22"/>
      <c r="B16" s="23"/>
      <c r="C16" s="24"/>
      <c r="D16" s="24"/>
      <c r="E16" s="24"/>
    </row>
    <row r="17" spans="1:9" ht="12.75" x14ac:dyDescent="0.2">
      <c r="A17" s="75" t="s">
        <v>7</v>
      </c>
      <c r="B17" s="75"/>
      <c r="C17" s="75"/>
      <c r="D17" s="75"/>
      <c r="E17" s="75"/>
      <c r="F17" s="75"/>
      <c r="G17" s="75"/>
      <c r="H17" s="75"/>
      <c r="I17" s="75"/>
    </row>
    <row r="18" spans="1:9" ht="12.75" x14ac:dyDescent="0.2">
      <c r="A18" s="75"/>
      <c r="B18" s="75"/>
      <c r="C18" s="75"/>
      <c r="D18" s="75"/>
      <c r="E18" s="75"/>
      <c r="F18" s="75"/>
      <c r="G18" s="75"/>
      <c r="H18" s="75"/>
      <c r="I18" s="75"/>
    </row>
    <row r="19" spans="1:9" ht="12.75" x14ac:dyDescent="0.2">
      <c r="A19" s="25"/>
      <c r="B19" s="25"/>
      <c r="C19" s="25"/>
      <c r="D19" s="25"/>
      <c r="E19" s="25"/>
      <c r="F19" s="25"/>
      <c r="G19" s="25"/>
      <c r="H19" s="25"/>
      <c r="I19" s="26"/>
    </row>
    <row r="20" spans="1:9" ht="12.75" x14ac:dyDescent="0.2">
      <c r="A20" s="25"/>
      <c r="B20" s="25"/>
      <c r="C20" s="25" t="s">
        <v>8</v>
      </c>
      <c r="D20" s="25"/>
      <c r="E20" s="25"/>
      <c r="F20" s="25"/>
      <c r="G20" s="25"/>
      <c r="H20" s="25"/>
      <c r="I20" s="25" t="s">
        <v>9</v>
      </c>
    </row>
    <row r="21" spans="1:9" ht="12.75" x14ac:dyDescent="0.2">
      <c r="A21" s="27"/>
      <c r="B21" s="28"/>
      <c r="C21" s="29" t="s">
        <v>10</v>
      </c>
      <c r="D21" s="30"/>
      <c r="E21" s="29" t="s">
        <v>11</v>
      </c>
      <c r="F21" s="30"/>
      <c r="G21" s="31" t="s">
        <v>12</v>
      </c>
      <c r="H21" s="25"/>
      <c r="I21" s="31" t="s">
        <v>13</v>
      </c>
    </row>
    <row r="22" spans="1:9" ht="12.75" x14ac:dyDescent="0.2">
      <c r="A22" s="71" t="s">
        <v>14</v>
      </c>
      <c r="B22" s="71"/>
      <c r="C22" s="32">
        <v>107604.83</v>
      </c>
      <c r="D22" s="33"/>
      <c r="E22" s="34"/>
      <c r="F22" s="35"/>
      <c r="G22" s="36"/>
      <c r="H22" s="26"/>
      <c r="I22" s="36"/>
    </row>
    <row r="23" spans="1:9" ht="12.75" x14ac:dyDescent="0.2">
      <c r="A23" s="71" t="s">
        <v>15</v>
      </c>
      <c r="B23" s="71"/>
      <c r="C23" s="37">
        <v>54598.55</v>
      </c>
      <c r="D23" s="33"/>
      <c r="E23" s="34"/>
      <c r="F23" s="35"/>
      <c r="G23" s="36"/>
      <c r="H23" s="26"/>
      <c r="I23" s="36"/>
    </row>
    <row r="24" spans="1:9" ht="12.75" hidden="1" x14ac:dyDescent="0.2">
      <c r="A24" s="38" t="s">
        <v>16</v>
      </c>
      <c r="B24" s="38" t="s">
        <v>17</v>
      </c>
      <c r="C24" s="39"/>
      <c r="D24" s="33"/>
      <c r="E24" s="34"/>
      <c r="F24" s="35"/>
      <c r="G24" s="36"/>
      <c r="H24" s="26"/>
      <c r="I24" s="36"/>
    </row>
    <row r="25" spans="1:9" ht="12.75" x14ac:dyDescent="0.2">
      <c r="A25" s="38" t="s">
        <v>18</v>
      </c>
      <c r="B25" s="38"/>
      <c r="C25" s="37">
        <v>0</v>
      </c>
      <c r="D25" s="33"/>
      <c r="E25" s="34"/>
      <c r="F25" s="35"/>
      <c r="G25" s="36"/>
      <c r="H25" s="26"/>
      <c r="I25" s="36"/>
    </row>
    <row r="26" spans="1:9" ht="12.75" x14ac:dyDescent="0.2">
      <c r="A26" s="71" t="s">
        <v>19</v>
      </c>
      <c r="B26" s="71"/>
      <c r="C26" s="37">
        <f>290+28.9</f>
        <v>318.89999999999998</v>
      </c>
      <c r="D26" s="33"/>
      <c r="E26" s="34"/>
      <c r="F26" s="35"/>
      <c r="G26" s="36"/>
      <c r="H26" s="26"/>
      <c r="I26" s="36"/>
    </row>
    <row r="27" spans="1:9" ht="12.75" x14ac:dyDescent="0.2">
      <c r="A27" s="71" t="s">
        <v>20</v>
      </c>
      <c r="B27" s="71"/>
      <c r="C27" s="37">
        <v>0</v>
      </c>
      <c r="D27" s="33"/>
      <c r="E27" s="34"/>
      <c r="F27" s="35"/>
      <c r="G27" s="36"/>
      <c r="H27" s="26"/>
      <c r="I27" s="36"/>
    </row>
    <row r="28" spans="1:9" ht="12.75" x14ac:dyDescent="0.2">
      <c r="A28" s="38" t="s">
        <v>21</v>
      </c>
      <c r="B28" s="38"/>
      <c r="C28" s="40">
        <v>0</v>
      </c>
      <c r="D28" s="33"/>
      <c r="E28" s="34"/>
      <c r="F28" s="35"/>
      <c r="G28" s="36"/>
      <c r="H28" s="26"/>
      <c r="I28" s="36"/>
    </row>
    <row r="29" spans="1:9" ht="12.75" x14ac:dyDescent="0.2">
      <c r="A29" s="71" t="s">
        <v>22</v>
      </c>
      <c r="B29" s="71"/>
      <c r="C29" s="41"/>
      <c r="D29" s="42"/>
      <c r="E29" s="43">
        <v>77753.42</v>
      </c>
      <c r="F29" s="44"/>
      <c r="G29" s="45"/>
      <c r="H29" s="46"/>
      <c r="I29" s="45"/>
    </row>
    <row r="30" spans="1:9" ht="14.25" x14ac:dyDescent="0.2">
      <c r="A30" s="71" t="s">
        <v>23</v>
      </c>
      <c r="B30" s="71"/>
      <c r="C30" s="47"/>
      <c r="D30" s="26"/>
      <c r="E30" s="48"/>
      <c r="F30" s="49"/>
      <c r="G30" s="50"/>
      <c r="H30" s="35"/>
      <c r="I30" s="36"/>
    </row>
    <row r="31" spans="1:9" ht="13.5" thickBot="1" x14ac:dyDescent="0.25">
      <c r="A31" s="51"/>
      <c r="B31" s="28"/>
      <c r="C31" s="52">
        <f>SUM(C22:C30)</f>
        <v>162522.28</v>
      </c>
      <c r="D31" s="53"/>
      <c r="E31" s="54">
        <f>E29</f>
        <v>77753.42</v>
      </c>
      <c r="F31" s="55"/>
      <c r="G31" s="56">
        <f>C15</f>
        <v>1746702.21</v>
      </c>
      <c r="H31" s="55"/>
      <c r="I31" s="52">
        <f>SUM(C31:G31)</f>
        <v>1986977.91</v>
      </c>
    </row>
    <row r="32" spans="1:9" ht="13.5" thickTop="1" x14ac:dyDescent="0.2">
      <c r="A32" s="51"/>
      <c r="B32" s="28"/>
      <c r="C32" s="57"/>
      <c r="D32" s="35"/>
      <c r="E32" s="35"/>
      <c r="F32" s="35"/>
      <c r="G32" s="26"/>
      <c r="H32" s="26"/>
      <c r="I32" s="26"/>
    </row>
    <row r="33" spans="1:9" ht="12.75" x14ac:dyDescent="0.2">
      <c r="A33" s="72" t="s">
        <v>24</v>
      </c>
      <c r="B33" s="72"/>
      <c r="C33" s="58"/>
      <c r="D33" s="59"/>
      <c r="E33" s="60"/>
      <c r="F33" s="59"/>
      <c r="G33" s="59"/>
      <c r="H33" s="59"/>
      <c r="I33" s="59"/>
    </row>
    <row r="34" spans="1:9" ht="12.75" x14ac:dyDescent="0.2">
      <c r="A34" s="73" t="s">
        <v>25</v>
      </c>
      <c r="B34" s="73"/>
      <c r="C34" s="61">
        <v>1707.04</v>
      </c>
      <c r="D34" s="60"/>
      <c r="E34" s="60"/>
      <c r="F34" s="60"/>
      <c r="G34" s="59"/>
      <c r="H34" s="59"/>
      <c r="I34" s="62"/>
    </row>
    <row r="35" spans="1:9" ht="12.75" x14ac:dyDescent="0.2">
      <c r="A35" s="63"/>
      <c r="B35" s="23"/>
      <c r="C35" s="24"/>
      <c r="D35" s="24"/>
      <c r="E35" s="24"/>
    </row>
    <row r="36" spans="1:9" ht="12.75" x14ac:dyDescent="0.2">
      <c r="A36" s="63"/>
      <c r="B36" s="23"/>
      <c r="C36" s="24"/>
      <c r="D36" s="24"/>
      <c r="E36" s="24"/>
    </row>
    <row r="37" spans="1:9" ht="12.75" x14ac:dyDescent="0.2">
      <c r="A37" s="63"/>
      <c r="B37" s="23"/>
      <c r="C37" s="24"/>
      <c r="D37" s="24"/>
      <c r="E37" s="24"/>
    </row>
    <row r="38" spans="1:9" ht="12.75" x14ac:dyDescent="0.2">
      <c r="A38" s="63"/>
      <c r="B38" s="23"/>
      <c r="C38" s="24"/>
      <c r="D38" s="24"/>
      <c r="E38" s="24"/>
    </row>
    <row r="39" spans="1:9" ht="12.75" x14ac:dyDescent="0.2">
      <c r="A39" s="63"/>
      <c r="B39" s="23"/>
      <c r="C39" s="24"/>
      <c r="D39" s="24"/>
      <c r="E39" s="24"/>
    </row>
    <row r="40" spans="1:9" ht="12.75" x14ac:dyDescent="0.2">
      <c r="A40" s="63"/>
      <c r="B40" s="23"/>
      <c r="C40" s="24"/>
      <c r="D40" s="24"/>
      <c r="E40" s="24"/>
    </row>
    <row r="41" spans="1:9" ht="12.75" x14ac:dyDescent="0.2">
      <c r="A41" s="63"/>
      <c r="B41" s="23"/>
      <c r="C41" s="24"/>
      <c r="D41" s="24"/>
      <c r="E41" s="24"/>
    </row>
    <row r="42" spans="1:9" ht="12.75" x14ac:dyDescent="0.2">
      <c r="A42" s="63"/>
      <c r="B42" s="23"/>
      <c r="C42" s="24"/>
      <c r="D42" s="24"/>
      <c r="E42" s="24"/>
    </row>
    <row r="43" spans="1:9" ht="12.75" x14ac:dyDescent="0.2">
      <c r="A43" s="63"/>
      <c r="B43" s="23"/>
      <c r="C43" s="24"/>
      <c r="D43" s="24"/>
      <c r="E43" s="24"/>
    </row>
    <row r="44" spans="1:9" ht="12.75" x14ac:dyDescent="0.2">
      <c r="A44" s="63"/>
      <c r="B44" s="23"/>
      <c r="C44" s="24"/>
      <c r="D44" s="24"/>
      <c r="E44" s="24"/>
    </row>
    <row r="45" spans="1:9" ht="12.75" x14ac:dyDescent="0.2">
      <c r="A45" s="63"/>
      <c r="B45" s="23"/>
      <c r="C45" s="24"/>
      <c r="D45" s="24"/>
      <c r="E45" s="24"/>
    </row>
    <row r="46" spans="1:9" ht="12.75" x14ac:dyDescent="0.2">
      <c r="A46" s="63"/>
      <c r="B46" s="23"/>
      <c r="C46" s="24"/>
      <c r="D46" s="24"/>
      <c r="E46" s="24"/>
    </row>
    <row r="47" spans="1:9" ht="12.75" x14ac:dyDescent="0.2">
      <c r="A47" s="63"/>
      <c r="B47" s="23"/>
      <c r="C47" s="24"/>
      <c r="D47" s="24"/>
      <c r="E47" s="24"/>
    </row>
    <row r="48" spans="1:9" ht="12.75" x14ac:dyDescent="0.2">
      <c r="A48" s="63"/>
      <c r="B48" s="23"/>
      <c r="C48" s="24"/>
      <c r="D48" s="24"/>
      <c r="E48" s="24"/>
    </row>
    <row r="49" spans="1:5" ht="12.75" x14ac:dyDescent="0.2">
      <c r="A49" s="63"/>
      <c r="B49" s="23"/>
      <c r="C49" s="24"/>
      <c r="D49" s="24"/>
      <c r="E49" s="24"/>
    </row>
    <row r="50" spans="1:5" ht="12.75" x14ac:dyDescent="0.2">
      <c r="A50" s="63"/>
      <c r="B50" s="23"/>
      <c r="C50" s="24"/>
      <c r="D50" s="24"/>
      <c r="E50" s="24"/>
    </row>
    <row r="51" spans="1:5" ht="12.75" x14ac:dyDescent="0.2">
      <c r="A51" s="63"/>
      <c r="B51" s="23"/>
      <c r="C51" s="24"/>
      <c r="D51" s="24"/>
      <c r="E51" s="24"/>
    </row>
    <row r="52" spans="1:5" ht="12.75" x14ac:dyDescent="0.2">
      <c r="A52" s="63"/>
      <c r="B52" s="23"/>
      <c r="C52" s="24"/>
      <c r="D52" s="24"/>
      <c r="E52" s="24"/>
    </row>
    <row r="53" spans="1:5" ht="12.75" x14ac:dyDescent="0.2">
      <c r="A53" s="63"/>
      <c r="B53" s="23"/>
      <c r="C53" s="24"/>
      <c r="D53" s="24"/>
      <c r="E53" s="24"/>
    </row>
    <row r="54" spans="1:5" ht="12.75" x14ac:dyDescent="0.2">
      <c r="A54" s="63"/>
      <c r="B54" s="23"/>
      <c r="C54" s="24"/>
      <c r="D54" s="24"/>
      <c r="E54" s="24"/>
    </row>
    <row r="55" spans="1:5" ht="12.75" x14ac:dyDescent="0.2">
      <c r="A55" s="63"/>
      <c r="B55" s="23"/>
      <c r="C55" s="24"/>
      <c r="D55" s="24"/>
      <c r="E55" s="24"/>
    </row>
    <row r="56" spans="1:5" ht="12.75" x14ac:dyDescent="0.2">
      <c r="A56" s="63"/>
      <c r="B56" s="23"/>
      <c r="C56" s="24"/>
      <c r="D56" s="24"/>
      <c r="E56" s="24"/>
    </row>
    <row r="57" spans="1:5" ht="12.75" x14ac:dyDescent="0.2">
      <c r="A57" s="63"/>
      <c r="B57" s="23"/>
      <c r="C57" s="24"/>
      <c r="D57" s="24"/>
      <c r="E57" s="24"/>
    </row>
    <row r="58" spans="1:5" ht="12.75" x14ac:dyDescent="0.2">
      <c r="A58" s="63"/>
      <c r="B58" s="23"/>
      <c r="C58" s="24"/>
      <c r="D58" s="24"/>
      <c r="E58" s="24"/>
    </row>
    <row r="59" spans="1:5" ht="12.75" x14ac:dyDescent="0.2">
      <c r="A59" s="63"/>
      <c r="B59" s="23"/>
      <c r="C59" s="24"/>
      <c r="D59" s="24"/>
      <c r="E59" s="24"/>
    </row>
    <row r="60" spans="1:5" ht="12.75" x14ac:dyDescent="0.2">
      <c r="A60" s="63"/>
      <c r="B60" s="23"/>
      <c r="C60" s="24"/>
      <c r="D60" s="24"/>
      <c r="E60" s="24"/>
    </row>
    <row r="61" spans="1:5" ht="12.75" x14ac:dyDescent="0.2">
      <c r="A61" s="63"/>
      <c r="B61" s="23"/>
      <c r="C61" s="24"/>
      <c r="D61" s="24"/>
      <c r="E61" s="24"/>
    </row>
    <row r="62" spans="1:5" ht="12.75" x14ac:dyDescent="0.2">
      <c r="A62" s="63"/>
      <c r="B62" s="23"/>
      <c r="C62" s="24"/>
      <c r="D62" s="24"/>
      <c r="E62" s="24"/>
    </row>
    <row r="63" spans="1:5" ht="12.75" x14ac:dyDescent="0.2">
      <c r="A63" s="63"/>
      <c r="B63" s="23"/>
      <c r="C63" s="24"/>
      <c r="D63" s="24"/>
      <c r="E63" s="24"/>
    </row>
    <row r="64" spans="1:5" ht="12.75" x14ac:dyDescent="0.2">
      <c r="A64" s="63"/>
      <c r="B64" s="23"/>
      <c r="C64" s="24"/>
      <c r="D64" s="24"/>
      <c r="E64" s="24"/>
    </row>
    <row r="65" spans="1:5" ht="12.75" x14ac:dyDescent="0.2">
      <c r="A65" s="63"/>
      <c r="B65" s="23"/>
      <c r="C65" s="24"/>
      <c r="D65" s="24"/>
      <c r="E65" s="24"/>
    </row>
    <row r="66" spans="1:5" ht="12.75" x14ac:dyDescent="0.2">
      <c r="A66" s="63"/>
      <c r="B66" s="23"/>
      <c r="C66" s="24"/>
      <c r="D66" s="24"/>
      <c r="E66" s="24"/>
    </row>
    <row r="67" spans="1:5" ht="12.75" x14ac:dyDescent="0.2">
      <c r="A67" s="63"/>
      <c r="B67" s="23"/>
      <c r="C67" s="24"/>
      <c r="D67" s="24"/>
      <c r="E67" s="24"/>
    </row>
    <row r="68" spans="1:5" ht="12.75" x14ac:dyDescent="0.2">
      <c r="A68" s="63"/>
      <c r="B68" s="23"/>
      <c r="C68" s="24"/>
      <c r="D68" s="24"/>
      <c r="E68" s="24"/>
    </row>
    <row r="69" spans="1:5" ht="12.75" x14ac:dyDescent="0.2">
      <c r="A69" s="63"/>
      <c r="B69" s="23"/>
      <c r="C69" s="24"/>
      <c r="D69" s="24"/>
      <c r="E69" s="24"/>
    </row>
    <row r="70" spans="1:5" ht="12.75" x14ac:dyDescent="0.2">
      <c r="A70" s="63"/>
      <c r="B70" s="23"/>
      <c r="C70" s="24"/>
      <c r="D70" s="24"/>
      <c r="E70" s="24"/>
    </row>
    <row r="71" spans="1:5" ht="12.75" x14ac:dyDescent="0.2">
      <c r="A71" s="63"/>
      <c r="B71" s="23"/>
      <c r="C71" s="24"/>
      <c r="D71" s="24"/>
      <c r="E71" s="24"/>
    </row>
    <row r="72" spans="1:5" ht="12.75" x14ac:dyDescent="0.2">
      <c r="A72" s="63"/>
      <c r="B72" s="23"/>
      <c r="C72" s="24"/>
      <c r="D72" s="24"/>
      <c r="E72" s="24"/>
    </row>
    <row r="73" spans="1:5" ht="12.75" x14ac:dyDescent="0.2">
      <c r="A73" s="63"/>
      <c r="B73" s="23"/>
      <c r="C73" s="24"/>
      <c r="D73" s="24"/>
      <c r="E73" s="24"/>
    </row>
    <row r="74" spans="1:5" ht="12.75" x14ac:dyDescent="0.2">
      <c r="A74" s="63"/>
      <c r="B74" s="23"/>
      <c r="C74" s="24"/>
      <c r="D74" s="24"/>
      <c r="E74" s="24"/>
    </row>
    <row r="75" spans="1:5" ht="12.75" x14ac:dyDescent="0.2">
      <c r="A75" s="63"/>
      <c r="B75" s="23"/>
      <c r="C75" s="24"/>
      <c r="D75" s="24"/>
      <c r="E75" s="24"/>
    </row>
    <row r="76" spans="1:5" ht="12.75" x14ac:dyDescent="0.2">
      <c r="A76" s="63"/>
      <c r="B76" s="23"/>
      <c r="C76" s="24"/>
      <c r="D76" s="24"/>
      <c r="E76" s="24"/>
    </row>
    <row r="77" spans="1:5" ht="12.75" x14ac:dyDescent="0.2">
      <c r="A77" s="63"/>
      <c r="B77" s="23"/>
      <c r="C77" s="24"/>
      <c r="D77" s="24"/>
      <c r="E77" s="24"/>
    </row>
    <row r="78" spans="1:5" ht="12.75" x14ac:dyDescent="0.2">
      <c r="A78" s="63"/>
      <c r="B78" s="23"/>
      <c r="C78" s="24"/>
      <c r="D78" s="24"/>
      <c r="E78" s="24"/>
    </row>
    <row r="79" spans="1:5" ht="12.75" x14ac:dyDescent="0.2">
      <c r="A79" s="63"/>
      <c r="B79" s="23"/>
      <c r="C79" s="24"/>
      <c r="D79" s="24"/>
      <c r="E79" s="24"/>
    </row>
    <row r="80" spans="1:5" ht="12.75" x14ac:dyDescent="0.2">
      <c r="A80" s="63"/>
      <c r="B80" s="23"/>
      <c r="C80" s="24"/>
      <c r="D80" s="24"/>
      <c r="E80" s="24"/>
    </row>
    <row r="81" spans="1:5" ht="12.75" x14ac:dyDescent="0.2">
      <c r="A81" s="63"/>
      <c r="B81" s="23"/>
      <c r="C81" s="24"/>
      <c r="D81" s="24"/>
      <c r="E81" s="24"/>
    </row>
    <row r="82" spans="1:5" ht="12.75" x14ac:dyDescent="0.2">
      <c r="A82" s="63"/>
      <c r="B82" s="23"/>
      <c r="C82" s="24"/>
      <c r="D82" s="24"/>
      <c r="E82" s="24"/>
    </row>
    <row r="83" spans="1:5" ht="12.75" x14ac:dyDescent="0.2">
      <c r="A83" s="63"/>
      <c r="B83" s="23"/>
      <c r="C83" s="24"/>
      <c r="D83" s="24"/>
      <c r="E83" s="24"/>
    </row>
    <row r="84" spans="1:5" ht="12.75" x14ac:dyDescent="0.2">
      <c r="A84" s="63"/>
      <c r="B84" s="23"/>
      <c r="C84" s="24"/>
      <c r="D84" s="24"/>
      <c r="E84" s="24"/>
    </row>
    <row r="85" spans="1:5" ht="12.75" x14ac:dyDescent="0.2">
      <c r="A85" s="63"/>
      <c r="B85" s="23"/>
      <c r="C85" s="24"/>
      <c r="D85" s="24"/>
      <c r="E85" s="24"/>
    </row>
    <row r="86" spans="1:5" ht="12.75" x14ac:dyDescent="0.2">
      <c r="A86" s="63"/>
      <c r="B86" s="23"/>
      <c r="C86" s="24"/>
      <c r="D86" s="24"/>
      <c r="E86" s="24"/>
    </row>
    <row r="87" spans="1:5" ht="12.75" x14ac:dyDescent="0.2">
      <c r="A87" s="63"/>
      <c r="B87" s="23"/>
      <c r="C87" s="24"/>
      <c r="D87" s="24"/>
      <c r="E87" s="24"/>
    </row>
    <row r="88" spans="1:5" ht="12.75" x14ac:dyDescent="0.2">
      <c r="A88" s="63"/>
      <c r="B88" s="23"/>
      <c r="C88" s="24"/>
      <c r="D88" s="24"/>
      <c r="E88" s="24"/>
    </row>
    <row r="89" spans="1:5" ht="12.75" x14ac:dyDescent="0.2">
      <c r="A89" s="63"/>
      <c r="B89" s="23"/>
      <c r="C89" s="24"/>
      <c r="D89" s="24"/>
      <c r="E89" s="24"/>
    </row>
    <row r="90" spans="1:5" ht="12.75" x14ac:dyDescent="0.2">
      <c r="A90" s="63"/>
      <c r="B90" s="23"/>
      <c r="C90" s="24"/>
      <c r="D90" s="24"/>
      <c r="E90" s="24"/>
    </row>
    <row r="91" spans="1:5" ht="12.75" x14ac:dyDescent="0.2">
      <c r="A91" s="63"/>
      <c r="B91" s="23"/>
      <c r="C91" s="24"/>
      <c r="D91" s="24"/>
      <c r="E91" s="24"/>
    </row>
    <row r="92" spans="1:5" ht="12.75" x14ac:dyDescent="0.2">
      <c r="A92" s="63"/>
      <c r="B92" s="23"/>
      <c r="C92" s="24"/>
      <c r="D92" s="24"/>
      <c r="E92" s="24"/>
    </row>
    <row r="93" spans="1:5" ht="12.75" x14ac:dyDescent="0.2">
      <c r="A93" s="63"/>
      <c r="B93" s="23"/>
      <c r="C93" s="24"/>
      <c r="D93" s="24"/>
      <c r="E93" s="24"/>
    </row>
    <row r="94" spans="1:5" ht="12.75" x14ac:dyDescent="0.2">
      <c r="A94" s="63"/>
      <c r="B94" s="23"/>
      <c r="C94" s="24"/>
      <c r="D94" s="24"/>
      <c r="E94" s="24"/>
    </row>
    <row r="95" spans="1:5" ht="12.75" x14ac:dyDescent="0.2">
      <c r="A95" s="63"/>
      <c r="B95" s="23"/>
      <c r="C95" s="24"/>
      <c r="D95" s="24"/>
      <c r="E95" s="24"/>
    </row>
    <row r="96" spans="1:5" ht="12.75" x14ac:dyDescent="0.2">
      <c r="A96" s="63"/>
      <c r="B96" s="23"/>
      <c r="C96" s="24"/>
      <c r="D96" s="24"/>
      <c r="E96" s="24"/>
    </row>
    <row r="97" spans="1:5" ht="12.75" x14ac:dyDescent="0.2">
      <c r="A97" s="63"/>
      <c r="B97" s="23"/>
      <c r="C97" s="24"/>
      <c r="D97" s="24"/>
      <c r="E97" s="24"/>
    </row>
    <row r="98" spans="1:5" ht="12.75" x14ac:dyDescent="0.2">
      <c r="A98" s="63"/>
      <c r="B98" s="23"/>
      <c r="C98" s="24"/>
      <c r="D98" s="24"/>
      <c r="E98" s="24"/>
    </row>
    <row r="99" spans="1:5" ht="12.75" x14ac:dyDescent="0.2">
      <c r="A99" s="63"/>
      <c r="B99" s="23"/>
      <c r="C99" s="24"/>
      <c r="D99" s="24"/>
      <c r="E99" s="24"/>
    </row>
    <row r="100" spans="1:5" ht="12.75" x14ac:dyDescent="0.2">
      <c r="A100" s="63"/>
      <c r="B100" s="23"/>
      <c r="C100" s="24"/>
      <c r="D100" s="24"/>
      <c r="E100" s="24"/>
    </row>
    <row r="101" spans="1:5" ht="12.75" x14ac:dyDescent="0.2">
      <c r="A101" s="63"/>
      <c r="B101" s="23"/>
      <c r="C101" s="24"/>
      <c r="D101" s="24"/>
      <c r="E101" s="24"/>
    </row>
    <row r="102" spans="1:5" ht="12.75" x14ac:dyDescent="0.2">
      <c r="A102" s="63"/>
      <c r="B102" s="23"/>
      <c r="C102" s="24"/>
      <c r="D102" s="24"/>
      <c r="E102" s="24"/>
    </row>
    <row r="103" spans="1:5" ht="12.75" x14ac:dyDescent="0.2">
      <c r="A103" s="63"/>
      <c r="B103" s="23"/>
      <c r="C103" s="24"/>
      <c r="D103" s="24"/>
      <c r="E103" s="24"/>
    </row>
    <row r="104" spans="1:5" ht="12.75" x14ac:dyDescent="0.2">
      <c r="A104" s="63"/>
      <c r="B104" s="23"/>
      <c r="C104" s="24"/>
      <c r="D104" s="24"/>
      <c r="E104" s="24"/>
    </row>
  </sheetData>
  <mergeCells count="16">
    <mergeCell ref="A29:B29"/>
    <mergeCell ref="A30:B30"/>
    <mergeCell ref="A33:B33"/>
    <mergeCell ref="A34:B34"/>
    <mergeCell ref="A7:F7"/>
    <mergeCell ref="A17:I18"/>
    <mergeCell ref="A22:B22"/>
    <mergeCell ref="A23:B23"/>
    <mergeCell ref="A26:B26"/>
    <mergeCell ref="A27:B27"/>
    <mergeCell ref="E6:F6"/>
    <mergeCell ref="A1:D1"/>
    <mergeCell ref="A2:D2"/>
    <mergeCell ref="A3:D3"/>
    <mergeCell ref="A4:F4"/>
    <mergeCell ref="A5:F5"/>
  </mergeCells>
  <printOptions horizontalCentered="1"/>
  <pageMargins left="0.7" right="0.7" top="0.75" bottom="0.75" header="0.3" footer="0.3"/>
  <pageSetup scale="84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H5"/>
  <sheetViews>
    <sheetView showOutlineSymbols="0" workbookViewId="0">
      <selection activeCell="C41" sqref="C41"/>
    </sheetView>
  </sheetViews>
  <sheetFormatPr defaultColWidth="6.85546875" defaultRowHeight="12.75" customHeight="1" x14ac:dyDescent="0.25"/>
  <cols>
    <col min="1" max="1" width="24.42578125" style="77" customWidth="1"/>
    <col min="2" max="2" width="14.140625" style="77" customWidth="1"/>
    <col min="3" max="3" width="17.7109375" style="77" customWidth="1"/>
    <col min="4" max="4" width="22.7109375" style="77" customWidth="1"/>
    <col min="5" max="5" width="19.7109375" style="77" customWidth="1"/>
    <col min="6" max="256" width="6.85546875" style="77"/>
    <col min="257" max="257" width="24.42578125" style="77" customWidth="1"/>
    <col min="258" max="258" width="14.140625" style="77" customWidth="1"/>
    <col min="259" max="259" width="17.7109375" style="77" customWidth="1"/>
    <col min="260" max="260" width="22.7109375" style="77" customWidth="1"/>
    <col min="261" max="261" width="19.7109375" style="77" customWidth="1"/>
    <col min="262" max="512" width="6.85546875" style="77"/>
    <col min="513" max="513" width="24.42578125" style="77" customWidth="1"/>
    <col min="514" max="514" width="14.140625" style="77" customWidth="1"/>
    <col min="515" max="515" width="17.7109375" style="77" customWidth="1"/>
    <col min="516" max="516" width="22.7109375" style="77" customWidth="1"/>
    <col min="517" max="517" width="19.7109375" style="77" customWidth="1"/>
    <col min="518" max="768" width="6.85546875" style="77"/>
    <col min="769" max="769" width="24.42578125" style="77" customWidth="1"/>
    <col min="770" max="770" width="14.140625" style="77" customWidth="1"/>
    <col min="771" max="771" width="17.7109375" style="77" customWidth="1"/>
    <col min="772" max="772" width="22.7109375" style="77" customWidth="1"/>
    <col min="773" max="773" width="19.7109375" style="77" customWidth="1"/>
    <col min="774" max="1024" width="6.85546875" style="77"/>
    <col min="1025" max="1025" width="24.42578125" style="77" customWidth="1"/>
    <col min="1026" max="1026" width="14.140625" style="77" customWidth="1"/>
    <col min="1027" max="1027" width="17.7109375" style="77" customWidth="1"/>
    <col min="1028" max="1028" width="22.7109375" style="77" customWidth="1"/>
    <col min="1029" max="1029" width="19.7109375" style="77" customWidth="1"/>
    <col min="1030" max="1280" width="6.85546875" style="77"/>
    <col min="1281" max="1281" width="24.42578125" style="77" customWidth="1"/>
    <col min="1282" max="1282" width="14.140625" style="77" customWidth="1"/>
    <col min="1283" max="1283" width="17.7109375" style="77" customWidth="1"/>
    <col min="1284" max="1284" width="22.7109375" style="77" customWidth="1"/>
    <col min="1285" max="1285" width="19.7109375" style="77" customWidth="1"/>
    <col min="1286" max="1536" width="6.85546875" style="77"/>
    <col min="1537" max="1537" width="24.42578125" style="77" customWidth="1"/>
    <col min="1538" max="1538" width="14.140625" style="77" customWidth="1"/>
    <col min="1539" max="1539" width="17.7109375" style="77" customWidth="1"/>
    <col min="1540" max="1540" width="22.7109375" style="77" customWidth="1"/>
    <col min="1541" max="1541" width="19.7109375" style="77" customWidth="1"/>
    <col min="1542" max="1792" width="6.85546875" style="77"/>
    <col min="1793" max="1793" width="24.42578125" style="77" customWidth="1"/>
    <col min="1794" max="1794" width="14.140625" style="77" customWidth="1"/>
    <col min="1795" max="1795" width="17.7109375" style="77" customWidth="1"/>
    <col min="1796" max="1796" width="22.7109375" style="77" customWidth="1"/>
    <col min="1797" max="1797" width="19.7109375" style="77" customWidth="1"/>
    <col min="1798" max="2048" width="6.85546875" style="77"/>
    <col min="2049" max="2049" width="24.42578125" style="77" customWidth="1"/>
    <col min="2050" max="2050" width="14.140625" style="77" customWidth="1"/>
    <col min="2051" max="2051" width="17.7109375" style="77" customWidth="1"/>
    <col min="2052" max="2052" width="22.7109375" style="77" customWidth="1"/>
    <col min="2053" max="2053" width="19.7109375" style="77" customWidth="1"/>
    <col min="2054" max="2304" width="6.85546875" style="77"/>
    <col min="2305" max="2305" width="24.42578125" style="77" customWidth="1"/>
    <col min="2306" max="2306" width="14.140625" style="77" customWidth="1"/>
    <col min="2307" max="2307" width="17.7109375" style="77" customWidth="1"/>
    <col min="2308" max="2308" width="22.7109375" style="77" customWidth="1"/>
    <col min="2309" max="2309" width="19.7109375" style="77" customWidth="1"/>
    <col min="2310" max="2560" width="6.85546875" style="77"/>
    <col min="2561" max="2561" width="24.42578125" style="77" customWidth="1"/>
    <col min="2562" max="2562" width="14.140625" style="77" customWidth="1"/>
    <col min="2563" max="2563" width="17.7109375" style="77" customWidth="1"/>
    <col min="2564" max="2564" width="22.7109375" style="77" customWidth="1"/>
    <col min="2565" max="2565" width="19.7109375" style="77" customWidth="1"/>
    <col min="2566" max="2816" width="6.85546875" style="77"/>
    <col min="2817" max="2817" width="24.42578125" style="77" customWidth="1"/>
    <col min="2818" max="2818" width="14.140625" style="77" customWidth="1"/>
    <col min="2819" max="2819" width="17.7109375" style="77" customWidth="1"/>
    <col min="2820" max="2820" width="22.7109375" style="77" customWidth="1"/>
    <col min="2821" max="2821" width="19.7109375" style="77" customWidth="1"/>
    <col min="2822" max="3072" width="6.85546875" style="77"/>
    <col min="3073" max="3073" width="24.42578125" style="77" customWidth="1"/>
    <col min="3074" max="3074" width="14.140625" style="77" customWidth="1"/>
    <col min="3075" max="3075" width="17.7109375" style="77" customWidth="1"/>
    <col min="3076" max="3076" width="22.7109375" style="77" customWidth="1"/>
    <col min="3077" max="3077" width="19.7109375" style="77" customWidth="1"/>
    <col min="3078" max="3328" width="6.85546875" style="77"/>
    <col min="3329" max="3329" width="24.42578125" style="77" customWidth="1"/>
    <col min="3330" max="3330" width="14.140625" style="77" customWidth="1"/>
    <col min="3331" max="3331" width="17.7109375" style="77" customWidth="1"/>
    <col min="3332" max="3332" width="22.7109375" style="77" customWidth="1"/>
    <col min="3333" max="3333" width="19.7109375" style="77" customWidth="1"/>
    <col min="3334" max="3584" width="6.85546875" style="77"/>
    <col min="3585" max="3585" width="24.42578125" style="77" customWidth="1"/>
    <col min="3586" max="3586" width="14.140625" style="77" customWidth="1"/>
    <col min="3587" max="3587" width="17.7109375" style="77" customWidth="1"/>
    <col min="3588" max="3588" width="22.7109375" style="77" customWidth="1"/>
    <col min="3589" max="3589" width="19.7109375" style="77" customWidth="1"/>
    <col min="3590" max="3840" width="6.85546875" style="77"/>
    <col min="3841" max="3841" width="24.42578125" style="77" customWidth="1"/>
    <col min="3842" max="3842" width="14.140625" style="77" customWidth="1"/>
    <col min="3843" max="3843" width="17.7109375" style="77" customWidth="1"/>
    <col min="3844" max="3844" width="22.7109375" style="77" customWidth="1"/>
    <col min="3845" max="3845" width="19.7109375" style="77" customWidth="1"/>
    <col min="3846" max="4096" width="6.85546875" style="77"/>
    <col min="4097" max="4097" width="24.42578125" style="77" customWidth="1"/>
    <col min="4098" max="4098" width="14.140625" style="77" customWidth="1"/>
    <col min="4099" max="4099" width="17.7109375" style="77" customWidth="1"/>
    <col min="4100" max="4100" width="22.7109375" style="77" customWidth="1"/>
    <col min="4101" max="4101" width="19.7109375" style="77" customWidth="1"/>
    <col min="4102" max="4352" width="6.85546875" style="77"/>
    <col min="4353" max="4353" width="24.42578125" style="77" customWidth="1"/>
    <col min="4354" max="4354" width="14.140625" style="77" customWidth="1"/>
    <col min="4355" max="4355" width="17.7109375" style="77" customWidth="1"/>
    <col min="4356" max="4356" width="22.7109375" style="77" customWidth="1"/>
    <col min="4357" max="4357" width="19.7109375" style="77" customWidth="1"/>
    <col min="4358" max="4608" width="6.85546875" style="77"/>
    <col min="4609" max="4609" width="24.42578125" style="77" customWidth="1"/>
    <col min="4610" max="4610" width="14.140625" style="77" customWidth="1"/>
    <col min="4611" max="4611" width="17.7109375" style="77" customWidth="1"/>
    <col min="4612" max="4612" width="22.7109375" style="77" customWidth="1"/>
    <col min="4613" max="4613" width="19.7109375" style="77" customWidth="1"/>
    <col min="4614" max="4864" width="6.85546875" style="77"/>
    <col min="4865" max="4865" width="24.42578125" style="77" customWidth="1"/>
    <col min="4866" max="4866" width="14.140625" style="77" customWidth="1"/>
    <col min="4867" max="4867" width="17.7109375" style="77" customWidth="1"/>
    <col min="4868" max="4868" width="22.7109375" style="77" customWidth="1"/>
    <col min="4869" max="4869" width="19.7109375" style="77" customWidth="1"/>
    <col min="4870" max="5120" width="6.85546875" style="77"/>
    <col min="5121" max="5121" width="24.42578125" style="77" customWidth="1"/>
    <col min="5122" max="5122" width="14.140625" style="77" customWidth="1"/>
    <col min="5123" max="5123" width="17.7109375" style="77" customWidth="1"/>
    <col min="5124" max="5124" width="22.7109375" style="77" customWidth="1"/>
    <col min="5125" max="5125" width="19.7109375" style="77" customWidth="1"/>
    <col min="5126" max="5376" width="6.85546875" style="77"/>
    <col min="5377" max="5377" width="24.42578125" style="77" customWidth="1"/>
    <col min="5378" max="5378" width="14.140625" style="77" customWidth="1"/>
    <col min="5379" max="5379" width="17.7109375" style="77" customWidth="1"/>
    <col min="5380" max="5380" width="22.7109375" style="77" customWidth="1"/>
    <col min="5381" max="5381" width="19.7109375" style="77" customWidth="1"/>
    <col min="5382" max="5632" width="6.85546875" style="77"/>
    <col min="5633" max="5633" width="24.42578125" style="77" customWidth="1"/>
    <col min="5634" max="5634" width="14.140625" style="77" customWidth="1"/>
    <col min="5635" max="5635" width="17.7109375" style="77" customWidth="1"/>
    <col min="5636" max="5636" width="22.7109375" style="77" customWidth="1"/>
    <col min="5637" max="5637" width="19.7109375" style="77" customWidth="1"/>
    <col min="5638" max="5888" width="6.85546875" style="77"/>
    <col min="5889" max="5889" width="24.42578125" style="77" customWidth="1"/>
    <col min="5890" max="5890" width="14.140625" style="77" customWidth="1"/>
    <col min="5891" max="5891" width="17.7109375" style="77" customWidth="1"/>
    <col min="5892" max="5892" width="22.7109375" style="77" customWidth="1"/>
    <col min="5893" max="5893" width="19.7109375" style="77" customWidth="1"/>
    <col min="5894" max="6144" width="6.85546875" style="77"/>
    <col min="6145" max="6145" width="24.42578125" style="77" customWidth="1"/>
    <col min="6146" max="6146" width="14.140625" style="77" customWidth="1"/>
    <col min="6147" max="6147" width="17.7109375" style="77" customWidth="1"/>
    <col min="6148" max="6148" width="22.7109375" style="77" customWidth="1"/>
    <col min="6149" max="6149" width="19.7109375" style="77" customWidth="1"/>
    <col min="6150" max="6400" width="6.85546875" style="77"/>
    <col min="6401" max="6401" width="24.42578125" style="77" customWidth="1"/>
    <col min="6402" max="6402" width="14.140625" style="77" customWidth="1"/>
    <col min="6403" max="6403" width="17.7109375" style="77" customWidth="1"/>
    <col min="6404" max="6404" width="22.7109375" style="77" customWidth="1"/>
    <col min="6405" max="6405" width="19.7109375" style="77" customWidth="1"/>
    <col min="6406" max="6656" width="6.85546875" style="77"/>
    <col min="6657" max="6657" width="24.42578125" style="77" customWidth="1"/>
    <col min="6658" max="6658" width="14.140625" style="77" customWidth="1"/>
    <col min="6659" max="6659" width="17.7109375" style="77" customWidth="1"/>
    <col min="6660" max="6660" width="22.7109375" style="77" customWidth="1"/>
    <col min="6661" max="6661" width="19.7109375" style="77" customWidth="1"/>
    <col min="6662" max="6912" width="6.85546875" style="77"/>
    <col min="6913" max="6913" width="24.42578125" style="77" customWidth="1"/>
    <col min="6914" max="6914" width="14.140625" style="77" customWidth="1"/>
    <col min="6915" max="6915" width="17.7109375" style="77" customWidth="1"/>
    <col min="6916" max="6916" width="22.7109375" style="77" customWidth="1"/>
    <col min="6917" max="6917" width="19.7109375" style="77" customWidth="1"/>
    <col min="6918" max="7168" width="6.85546875" style="77"/>
    <col min="7169" max="7169" width="24.42578125" style="77" customWidth="1"/>
    <col min="7170" max="7170" width="14.140625" style="77" customWidth="1"/>
    <col min="7171" max="7171" width="17.7109375" style="77" customWidth="1"/>
    <col min="7172" max="7172" width="22.7109375" style="77" customWidth="1"/>
    <col min="7173" max="7173" width="19.7109375" style="77" customWidth="1"/>
    <col min="7174" max="7424" width="6.85546875" style="77"/>
    <col min="7425" max="7425" width="24.42578125" style="77" customWidth="1"/>
    <col min="7426" max="7426" width="14.140625" style="77" customWidth="1"/>
    <col min="7427" max="7427" width="17.7109375" style="77" customWidth="1"/>
    <col min="7428" max="7428" width="22.7109375" style="77" customWidth="1"/>
    <col min="7429" max="7429" width="19.7109375" style="77" customWidth="1"/>
    <col min="7430" max="7680" width="6.85546875" style="77"/>
    <col min="7681" max="7681" width="24.42578125" style="77" customWidth="1"/>
    <col min="7682" max="7682" width="14.140625" style="77" customWidth="1"/>
    <col min="7683" max="7683" width="17.7109375" style="77" customWidth="1"/>
    <col min="7684" max="7684" width="22.7109375" style="77" customWidth="1"/>
    <col min="7685" max="7685" width="19.7109375" style="77" customWidth="1"/>
    <col min="7686" max="7936" width="6.85546875" style="77"/>
    <col min="7937" max="7937" width="24.42578125" style="77" customWidth="1"/>
    <col min="7938" max="7938" width="14.140625" style="77" customWidth="1"/>
    <col min="7939" max="7939" width="17.7109375" style="77" customWidth="1"/>
    <col min="7940" max="7940" width="22.7109375" style="77" customWidth="1"/>
    <col min="7941" max="7941" width="19.7109375" style="77" customWidth="1"/>
    <col min="7942" max="8192" width="6.85546875" style="77"/>
    <col min="8193" max="8193" width="24.42578125" style="77" customWidth="1"/>
    <col min="8194" max="8194" width="14.140625" style="77" customWidth="1"/>
    <col min="8195" max="8195" width="17.7109375" style="77" customWidth="1"/>
    <col min="8196" max="8196" width="22.7109375" style="77" customWidth="1"/>
    <col min="8197" max="8197" width="19.7109375" style="77" customWidth="1"/>
    <col min="8198" max="8448" width="6.85546875" style="77"/>
    <col min="8449" max="8449" width="24.42578125" style="77" customWidth="1"/>
    <col min="8450" max="8450" width="14.140625" style="77" customWidth="1"/>
    <col min="8451" max="8451" width="17.7109375" style="77" customWidth="1"/>
    <col min="8452" max="8452" width="22.7109375" style="77" customWidth="1"/>
    <col min="8453" max="8453" width="19.7109375" style="77" customWidth="1"/>
    <col min="8454" max="8704" width="6.85546875" style="77"/>
    <col min="8705" max="8705" width="24.42578125" style="77" customWidth="1"/>
    <col min="8706" max="8706" width="14.140625" style="77" customWidth="1"/>
    <col min="8707" max="8707" width="17.7109375" style="77" customWidth="1"/>
    <col min="8708" max="8708" width="22.7109375" style="77" customWidth="1"/>
    <col min="8709" max="8709" width="19.7109375" style="77" customWidth="1"/>
    <col min="8710" max="8960" width="6.85546875" style="77"/>
    <col min="8961" max="8961" width="24.42578125" style="77" customWidth="1"/>
    <col min="8962" max="8962" width="14.140625" style="77" customWidth="1"/>
    <col min="8963" max="8963" width="17.7109375" style="77" customWidth="1"/>
    <col min="8964" max="8964" width="22.7109375" style="77" customWidth="1"/>
    <col min="8965" max="8965" width="19.7109375" style="77" customWidth="1"/>
    <col min="8966" max="9216" width="6.85546875" style="77"/>
    <col min="9217" max="9217" width="24.42578125" style="77" customWidth="1"/>
    <col min="9218" max="9218" width="14.140625" style="77" customWidth="1"/>
    <col min="9219" max="9219" width="17.7109375" style="77" customWidth="1"/>
    <col min="9220" max="9220" width="22.7109375" style="77" customWidth="1"/>
    <col min="9221" max="9221" width="19.7109375" style="77" customWidth="1"/>
    <col min="9222" max="9472" width="6.85546875" style="77"/>
    <col min="9473" max="9473" width="24.42578125" style="77" customWidth="1"/>
    <col min="9474" max="9474" width="14.140625" style="77" customWidth="1"/>
    <col min="9475" max="9475" width="17.7109375" style="77" customWidth="1"/>
    <col min="9476" max="9476" width="22.7109375" style="77" customWidth="1"/>
    <col min="9477" max="9477" width="19.7109375" style="77" customWidth="1"/>
    <col min="9478" max="9728" width="6.85546875" style="77"/>
    <col min="9729" max="9729" width="24.42578125" style="77" customWidth="1"/>
    <col min="9730" max="9730" width="14.140625" style="77" customWidth="1"/>
    <col min="9731" max="9731" width="17.7109375" style="77" customWidth="1"/>
    <col min="9732" max="9732" width="22.7109375" style="77" customWidth="1"/>
    <col min="9733" max="9733" width="19.7109375" style="77" customWidth="1"/>
    <col min="9734" max="9984" width="6.85546875" style="77"/>
    <col min="9985" max="9985" width="24.42578125" style="77" customWidth="1"/>
    <col min="9986" max="9986" width="14.140625" style="77" customWidth="1"/>
    <col min="9987" max="9987" width="17.7109375" style="77" customWidth="1"/>
    <col min="9988" max="9988" width="22.7109375" style="77" customWidth="1"/>
    <col min="9989" max="9989" width="19.7109375" style="77" customWidth="1"/>
    <col min="9990" max="10240" width="6.85546875" style="77"/>
    <col min="10241" max="10241" width="24.42578125" style="77" customWidth="1"/>
    <col min="10242" max="10242" width="14.140625" style="77" customWidth="1"/>
    <col min="10243" max="10243" width="17.7109375" style="77" customWidth="1"/>
    <col min="10244" max="10244" width="22.7109375" style="77" customWidth="1"/>
    <col min="10245" max="10245" width="19.7109375" style="77" customWidth="1"/>
    <col min="10246" max="10496" width="6.85546875" style="77"/>
    <col min="10497" max="10497" width="24.42578125" style="77" customWidth="1"/>
    <col min="10498" max="10498" width="14.140625" style="77" customWidth="1"/>
    <col min="10499" max="10499" width="17.7109375" style="77" customWidth="1"/>
    <col min="10500" max="10500" width="22.7109375" style="77" customWidth="1"/>
    <col min="10501" max="10501" width="19.7109375" style="77" customWidth="1"/>
    <col min="10502" max="10752" width="6.85546875" style="77"/>
    <col min="10753" max="10753" width="24.42578125" style="77" customWidth="1"/>
    <col min="10754" max="10754" width="14.140625" style="77" customWidth="1"/>
    <col min="10755" max="10755" width="17.7109375" style="77" customWidth="1"/>
    <col min="10756" max="10756" width="22.7109375" style="77" customWidth="1"/>
    <col min="10757" max="10757" width="19.7109375" style="77" customWidth="1"/>
    <col min="10758" max="11008" width="6.85546875" style="77"/>
    <col min="11009" max="11009" width="24.42578125" style="77" customWidth="1"/>
    <col min="11010" max="11010" width="14.140625" style="77" customWidth="1"/>
    <col min="11011" max="11011" width="17.7109375" style="77" customWidth="1"/>
    <col min="11012" max="11012" width="22.7109375" style="77" customWidth="1"/>
    <col min="11013" max="11013" width="19.7109375" style="77" customWidth="1"/>
    <col min="11014" max="11264" width="6.85546875" style="77"/>
    <col min="11265" max="11265" width="24.42578125" style="77" customWidth="1"/>
    <col min="11266" max="11266" width="14.140625" style="77" customWidth="1"/>
    <col min="11267" max="11267" width="17.7109375" style="77" customWidth="1"/>
    <col min="11268" max="11268" width="22.7109375" style="77" customWidth="1"/>
    <col min="11269" max="11269" width="19.7109375" style="77" customWidth="1"/>
    <col min="11270" max="11520" width="6.85546875" style="77"/>
    <col min="11521" max="11521" width="24.42578125" style="77" customWidth="1"/>
    <col min="11522" max="11522" width="14.140625" style="77" customWidth="1"/>
    <col min="11523" max="11523" width="17.7109375" style="77" customWidth="1"/>
    <col min="11524" max="11524" width="22.7109375" style="77" customWidth="1"/>
    <col min="11525" max="11525" width="19.7109375" style="77" customWidth="1"/>
    <col min="11526" max="11776" width="6.85546875" style="77"/>
    <col min="11777" max="11777" width="24.42578125" style="77" customWidth="1"/>
    <col min="11778" max="11778" width="14.140625" style="77" customWidth="1"/>
    <col min="11779" max="11779" width="17.7109375" style="77" customWidth="1"/>
    <col min="11780" max="11780" width="22.7109375" style="77" customWidth="1"/>
    <col min="11781" max="11781" width="19.7109375" style="77" customWidth="1"/>
    <col min="11782" max="12032" width="6.85546875" style="77"/>
    <col min="12033" max="12033" width="24.42578125" style="77" customWidth="1"/>
    <col min="12034" max="12034" width="14.140625" style="77" customWidth="1"/>
    <col min="12035" max="12035" width="17.7109375" style="77" customWidth="1"/>
    <col min="12036" max="12036" width="22.7109375" style="77" customWidth="1"/>
    <col min="12037" max="12037" width="19.7109375" style="77" customWidth="1"/>
    <col min="12038" max="12288" width="6.85546875" style="77"/>
    <col min="12289" max="12289" width="24.42578125" style="77" customWidth="1"/>
    <col min="12290" max="12290" width="14.140625" style="77" customWidth="1"/>
    <col min="12291" max="12291" width="17.7109375" style="77" customWidth="1"/>
    <col min="12292" max="12292" width="22.7109375" style="77" customWidth="1"/>
    <col min="12293" max="12293" width="19.7109375" style="77" customWidth="1"/>
    <col min="12294" max="12544" width="6.85546875" style="77"/>
    <col min="12545" max="12545" width="24.42578125" style="77" customWidth="1"/>
    <col min="12546" max="12546" width="14.140625" style="77" customWidth="1"/>
    <col min="12547" max="12547" width="17.7109375" style="77" customWidth="1"/>
    <col min="12548" max="12548" width="22.7109375" style="77" customWidth="1"/>
    <col min="12549" max="12549" width="19.7109375" style="77" customWidth="1"/>
    <col min="12550" max="12800" width="6.85546875" style="77"/>
    <col min="12801" max="12801" width="24.42578125" style="77" customWidth="1"/>
    <col min="12802" max="12802" width="14.140625" style="77" customWidth="1"/>
    <col min="12803" max="12803" width="17.7109375" style="77" customWidth="1"/>
    <col min="12804" max="12804" width="22.7109375" style="77" customWidth="1"/>
    <col min="12805" max="12805" width="19.7109375" style="77" customWidth="1"/>
    <col min="12806" max="13056" width="6.85546875" style="77"/>
    <col min="13057" max="13057" width="24.42578125" style="77" customWidth="1"/>
    <col min="13058" max="13058" width="14.140625" style="77" customWidth="1"/>
    <col min="13059" max="13059" width="17.7109375" style="77" customWidth="1"/>
    <col min="13060" max="13060" width="22.7109375" style="77" customWidth="1"/>
    <col min="13061" max="13061" width="19.7109375" style="77" customWidth="1"/>
    <col min="13062" max="13312" width="6.85546875" style="77"/>
    <col min="13313" max="13313" width="24.42578125" style="77" customWidth="1"/>
    <col min="13314" max="13314" width="14.140625" style="77" customWidth="1"/>
    <col min="13315" max="13315" width="17.7109375" style="77" customWidth="1"/>
    <col min="13316" max="13316" width="22.7109375" style="77" customWidth="1"/>
    <col min="13317" max="13317" width="19.7109375" style="77" customWidth="1"/>
    <col min="13318" max="13568" width="6.85546875" style="77"/>
    <col min="13569" max="13569" width="24.42578125" style="77" customWidth="1"/>
    <col min="13570" max="13570" width="14.140625" style="77" customWidth="1"/>
    <col min="13571" max="13571" width="17.7109375" style="77" customWidth="1"/>
    <col min="13572" max="13572" width="22.7109375" style="77" customWidth="1"/>
    <col min="13573" max="13573" width="19.7109375" style="77" customWidth="1"/>
    <col min="13574" max="13824" width="6.85546875" style="77"/>
    <col min="13825" max="13825" width="24.42578125" style="77" customWidth="1"/>
    <col min="13826" max="13826" width="14.140625" style="77" customWidth="1"/>
    <col min="13827" max="13827" width="17.7109375" style="77" customWidth="1"/>
    <col min="13828" max="13828" width="22.7109375" style="77" customWidth="1"/>
    <col min="13829" max="13829" width="19.7109375" style="77" customWidth="1"/>
    <col min="13830" max="14080" width="6.85546875" style="77"/>
    <col min="14081" max="14081" width="24.42578125" style="77" customWidth="1"/>
    <col min="14082" max="14082" width="14.140625" style="77" customWidth="1"/>
    <col min="14083" max="14083" width="17.7109375" style="77" customWidth="1"/>
    <col min="14084" max="14084" width="22.7109375" style="77" customWidth="1"/>
    <col min="14085" max="14085" width="19.7109375" style="77" customWidth="1"/>
    <col min="14086" max="14336" width="6.85546875" style="77"/>
    <col min="14337" max="14337" width="24.42578125" style="77" customWidth="1"/>
    <col min="14338" max="14338" width="14.140625" style="77" customWidth="1"/>
    <col min="14339" max="14339" width="17.7109375" style="77" customWidth="1"/>
    <col min="14340" max="14340" width="22.7109375" style="77" customWidth="1"/>
    <col min="14341" max="14341" width="19.7109375" style="77" customWidth="1"/>
    <col min="14342" max="14592" width="6.85546875" style="77"/>
    <col min="14593" max="14593" width="24.42578125" style="77" customWidth="1"/>
    <col min="14594" max="14594" width="14.140625" style="77" customWidth="1"/>
    <col min="14595" max="14595" width="17.7109375" style="77" customWidth="1"/>
    <col min="14596" max="14596" width="22.7109375" style="77" customWidth="1"/>
    <col min="14597" max="14597" width="19.7109375" style="77" customWidth="1"/>
    <col min="14598" max="14848" width="6.85546875" style="77"/>
    <col min="14849" max="14849" width="24.42578125" style="77" customWidth="1"/>
    <col min="14850" max="14850" width="14.140625" style="77" customWidth="1"/>
    <col min="14851" max="14851" width="17.7109375" style="77" customWidth="1"/>
    <col min="14852" max="14852" width="22.7109375" style="77" customWidth="1"/>
    <col min="14853" max="14853" width="19.7109375" style="77" customWidth="1"/>
    <col min="14854" max="15104" width="6.85546875" style="77"/>
    <col min="15105" max="15105" width="24.42578125" style="77" customWidth="1"/>
    <col min="15106" max="15106" width="14.140625" style="77" customWidth="1"/>
    <col min="15107" max="15107" width="17.7109375" style="77" customWidth="1"/>
    <col min="15108" max="15108" width="22.7109375" style="77" customWidth="1"/>
    <col min="15109" max="15109" width="19.7109375" style="77" customWidth="1"/>
    <col min="15110" max="15360" width="6.85546875" style="77"/>
    <col min="15361" max="15361" width="24.42578125" style="77" customWidth="1"/>
    <col min="15362" max="15362" width="14.140625" style="77" customWidth="1"/>
    <col min="15363" max="15363" width="17.7109375" style="77" customWidth="1"/>
    <col min="15364" max="15364" width="22.7109375" style="77" customWidth="1"/>
    <col min="15365" max="15365" width="19.7109375" style="77" customWidth="1"/>
    <col min="15366" max="15616" width="6.85546875" style="77"/>
    <col min="15617" max="15617" width="24.42578125" style="77" customWidth="1"/>
    <col min="15618" max="15618" width="14.140625" style="77" customWidth="1"/>
    <col min="15619" max="15619" width="17.7109375" style="77" customWidth="1"/>
    <col min="15620" max="15620" width="22.7109375" style="77" customWidth="1"/>
    <col min="15621" max="15621" width="19.7109375" style="77" customWidth="1"/>
    <col min="15622" max="15872" width="6.85546875" style="77"/>
    <col min="15873" max="15873" width="24.42578125" style="77" customWidth="1"/>
    <col min="15874" max="15874" width="14.140625" style="77" customWidth="1"/>
    <col min="15875" max="15875" width="17.7109375" style="77" customWidth="1"/>
    <col min="15876" max="15876" width="22.7109375" style="77" customWidth="1"/>
    <col min="15877" max="15877" width="19.7109375" style="77" customWidth="1"/>
    <col min="15878" max="16128" width="6.85546875" style="77"/>
    <col min="16129" max="16129" width="24.42578125" style="77" customWidth="1"/>
    <col min="16130" max="16130" width="14.140625" style="77" customWidth="1"/>
    <col min="16131" max="16131" width="17.7109375" style="77" customWidth="1"/>
    <col min="16132" max="16132" width="22.7109375" style="77" customWidth="1"/>
    <col min="16133" max="16133" width="19.7109375" style="77" customWidth="1"/>
    <col min="16134" max="16384" width="6.85546875" style="77"/>
  </cols>
  <sheetData>
    <row r="1" spans="1:8" ht="12.75" customHeight="1" x14ac:dyDescent="0.25">
      <c r="A1" s="76" t="s">
        <v>33</v>
      </c>
      <c r="B1" s="76"/>
      <c r="C1" s="76"/>
      <c r="D1" s="76"/>
      <c r="E1" s="76"/>
      <c r="F1" s="76"/>
      <c r="G1" s="76"/>
      <c r="H1" s="76"/>
    </row>
    <row r="2" spans="1:8" ht="12.75" customHeight="1" x14ac:dyDescent="0.25">
      <c r="A2" s="78" t="s">
        <v>34</v>
      </c>
      <c r="B2" s="78"/>
      <c r="C2" s="78"/>
      <c r="D2" s="78"/>
      <c r="E2" s="78"/>
      <c r="F2" s="78"/>
      <c r="G2" s="78"/>
      <c r="H2" s="78"/>
    </row>
    <row r="3" spans="1:8" ht="24.75" customHeight="1" x14ac:dyDescent="0.25">
      <c r="A3" s="78" t="s">
        <v>35</v>
      </c>
      <c r="B3" s="78"/>
      <c r="C3" s="78"/>
      <c r="D3" s="78"/>
      <c r="E3" s="78"/>
      <c r="F3" s="78"/>
      <c r="G3" s="78"/>
      <c r="H3" s="78"/>
    </row>
    <row r="5" spans="1:8" ht="25.5" customHeight="1" x14ac:dyDescent="0.25">
      <c r="A5" s="79" t="s">
        <v>36</v>
      </c>
      <c r="B5" s="80" t="s">
        <v>37</v>
      </c>
      <c r="C5" s="81" t="s">
        <v>38</v>
      </c>
      <c r="D5" s="82" t="s">
        <v>39</v>
      </c>
      <c r="E5" s="82" t="s">
        <v>40</v>
      </c>
    </row>
  </sheetData>
  <mergeCells count="3">
    <mergeCell ref="A1:H1"/>
    <mergeCell ref="A2:H2"/>
    <mergeCell ref="A3:H3"/>
  </mergeCells>
  <pageMargins left="0" right="0" top="0" bottom="0" header="0" footer="0"/>
  <pageSetup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zoomScaleNormal="100" workbookViewId="0">
      <selection activeCell="E65" sqref="E65"/>
    </sheetView>
  </sheetViews>
  <sheetFormatPr defaultColWidth="9.140625" defaultRowHeight="12.75" x14ac:dyDescent="0.25"/>
  <cols>
    <col min="1" max="1" width="9.28515625" style="196" customWidth="1"/>
    <col min="2" max="2" width="9.28515625" style="192" customWidth="1"/>
    <col min="3" max="3" width="35" style="192" customWidth="1"/>
    <col min="4" max="4" width="8.28515625" style="192" customWidth="1"/>
    <col min="5" max="5" width="9.28515625" style="197" customWidth="1"/>
    <col min="6" max="17" width="8.140625" style="192" customWidth="1"/>
    <col min="18" max="18" width="29" style="192" customWidth="1"/>
    <col min="19" max="19" width="28" style="192" customWidth="1"/>
    <col min="20" max="20" width="14.85546875" style="192" customWidth="1"/>
    <col min="21" max="16384" width="9.140625" style="192"/>
  </cols>
  <sheetData>
    <row r="1" spans="1:18" x14ac:dyDescent="0.2">
      <c r="A1" s="190" t="s">
        <v>1</v>
      </c>
      <c r="B1" s="190"/>
      <c r="C1" s="190"/>
      <c r="D1" s="190"/>
      <c r="E1" s="190"/>
      <c r="F1" s="190"/>
      <c r="G1" s="191"/>
      <c r="H1" s="191"/>
      <c r="I1" s="191"/>
      <c r="J1" s="191"/>
      <c r="K1" s="191"/>
      <c r="L1" s="191"/>
      <c r="M1" s="191"/>
      <c r="N1" s="191"/>
      <c r="R1" s="193"/>
    </row>
    <row r="2" spans="1:18" x14ac:dyDescent="0.25">
      <c r="A2" s="194" t="s">
        <v>971</v>
      </c>
      <c r="B2" s="194"/>
      <c r="C2" s="194"/>
      <c r="D2" s="194"/>
      <c r="E2" s="194"/>
      <c r="F2" s="194"/>
      <c r="G2" s="191"/>
      <c r="H2" s="191"/>
      <c r="I2" s="191"/>
      <c r="J2" s="191"/>
      <c r="K2" s="191"/>
      <c r="L2" s="191"/>
      <c r="M2" s="191"/>
      <c r="N2" s="191"/>
    </row>
    <row r="3" spans="1:18" x14ac:dyDescent="0.2">
      <c r="A3" s="195" t="s">
        <v>39</v>
      </c>
      <c r="B3" s="195"/>
      <c r="C3" s="195"/>
      <c r="D3" s="195"/>
      <c r="E3" s="195"/>
      <c r="F3" s="195"/>
    </row>
    <row r="4" spans="1:18" x14ac:dyDescent="0.25">
      <c r="C4" s="196"/>
    </row>
    <row r="5" spans="1:18" x14ac:dyDescent="0.25">
      <c r="C5" s="191" t="s">
        <v>972</v>
      </c>
      <c r="E5" s="198">
        <v>98</v>
      </c>
    </row>
    <row r="6" spans="1:18" x14ac:dyDescent="0.25">
      <c r="C6" s="191" t="s">
        <v>973</v>
      </c>
      <c r="E6" s="198">
        <v>0</v>
      </c>
    </row>
    <row r="7" spans="1:18" x14ac:dyDescent="0.25">
      <c r="C7" s="191" t="s">
        <v>974</v>
      </c>
      <c r="E7" s="199">
        <v>1</v>
      </c>
    </row>
    <row r="8" spans="1:18" ht="13.5" thickBot="1" x14ac:dyDescent="0.3">
      <c r="A8" s="200"/>
      <c r="B8" s="201"/>
      <c r="C8" s="202"/>
      <c r="D8" s="203" t="s">
        <v>854</v>
      </c>
      <c r="E8" s="204">
        <f>E5+E6-E7</f>
        <v>97</v>
      </c>
      <c r="F8" s="203"/>
    </row>
    <row r="9" spans="1:18" x14ac:dyDescent="0.25">
      <c r="A9" s="205" t="s">
        <v>975</v>
      </c>
      <c r="B9" s="205"/>
      <c r="C9" s="205"/>
      <c r="D9" s="205"/>
      <c r="E9" s="205"/>
      <c r="F9" s="205"/>
    </row>
    <row r="10" spans="1:18" ht="38.25" x14ac:dyDescent="0.25">
      <c r="A10" s="206" t="s">
        <v>976</v>
      </c>
      <c r="C10" s="191"/>
      <c r="D10" s="191"/>
      <c r="E10" s="207"/>
      <c r="F10" s="191"/>
    </row>
    <row r="11" spans="1:18" x14ac:dyDescent="0.2">
      <c r="A11" s="208" t="s">
        <v>61</v>
      </c>
      <c r="B11" s="208"/>
      <c r="C11" s="208"/>
      <c r="D11" s="208"/>
      <c r="E11" s="208"/>
      <c r="F11" s="208"/>
      <c r="G11" s="209"/>
      <c r="H11" s="209"/>
      <c r="J11" s="191"/>
      <c r="K11" s="191"/>
      <c r="L11" s="191"/>
      <c r="M11" s="191"/>
      <c r="N11" s="191"/>
      <c r="O11" s="191"/>
      <c r="P11" s="191"/>
    </row>
    <row r="12" spans="1:18" x14ac:dyDescent="0.25">
      <c r="A12" s="210">
        <v>201</v>
      </c>
      <c r="B12" s="191" t="s">
        <v>977</v>
      </c>
      <c r="E12" s="198">
        <v>3</v>
      </c>
      <c r="J12" s="211"/>
      <c r="K12" s="211"/>
      <c r="L12" s="211"/>
      <c r="M12" s="211"/>
      <c r="N12" s="211"/>
      <c r="O12" s="211"/>
      <c r="P12" s="211"/>
    </row>
    <row r="13" spans="1:18" x14ac:dyDescent="0.25">
      <c r="A13" s="212">
        <v>50</v>
      </c>
      <c r="B13" s="191" t="s">
        <v>978</v>
      </c>
      <c r="E13" s="198">
        <v>2</v>
      </c>
      <c r="I13" s="211"/>
      <c r="J13" s="211"/>
      <c r="K13" s="211"/>
      <c r="L13" s="211"/>
      <c r="M13" s="211"/>
      <c r="N13" s="211"/>
      <c r="O13" s="211"/>
      <c r="P13" s="211"/>
    </row>
    <row r="14" spans="1:18" x14ac:dyDescent="0.25">
      <c r="A14" s="210">
        <v>925</v>
      </c>
      <c r="B14" s="191" t="s">
        <v>979</v>
      </c>
      <c r="D14" s="213"/>
      <c r="E14" s="198">
        <v>2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</row>
    <row r="15" spans="1:18" x14ac:dyDescent="0.25">
      <c r="A15" s="210">
        <v>922</v>
      </c>
      <c r="B15" s="191" t="s">
        <v>980</v>
      </c>
      <c r="D15" s="214"/>
      <c r="E15" s="198">
        <v>3</v>
      </c>
      <c r="F15" s="191"/>
      <c r="G15" s="191"/>
      <c r="H15" s="191"/>
      <c r="I15" s="191"/>
      <c r="J15" s="191"/>
      <c r="K15" s="191"/>
      <c r="L15" s="191"/>
      <c r="M15" s="191"/>
      <c r="N15" s="191"/>
      <c r="O15" s="191"/>
    </row>
    <row r="16" spans="1:18" x14ac:dyDescent="0.25">
      <c r="A16" s="210">
        <v>901</v>
      </c>
      <c r="B16" s="191" t="s">
        <v>981</v>
      </c>
      <c r="D16" s="213"/>
      <c r="E16" s="198">
        <v>5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</row>
    <row r="17" spans="1:15" x14ac:dyDescent="0.25">
      <c r="A17" s="212">
        <v>30</v>
      </c>
      <c r="B17" s="191" t="s">
        <v>982</v>
      </c>
      <c r="D17" s="213"/>
      <c r="E17" s="198">
        <v>2</v>
      </c>
      <c r="F17" s="191"/>
      <c r="G17" s="191"/>
      <c r="H17" s="191"/>
      <c r="I17" s="191"/>
      <c r="J17" s="191"/>
      <c r="K17" s="191"/>
      <c r="L17" s="191"/>
      <c r="M17" s="191"/>
      <c r="N17" s="191"/>
      <c r="O17" s="191"/>
    </row>
    <row r="18" spans="1:15" x14ac:dyDescent="0.25">
      <c r="A18" s="212">
        <v>92</v>
      </c>
      <c r="B18" s="191" t="s">
        <v>983</v>
      </c>
      <c r="D18" s="213"/>
      <c r="E18" s="198">
        <v>3</v>
      </c>
      <c r="F18" s="191"/>
      <c r="G18" s="191"/>
      <c r="H18" s="191"/>
      <c r="I18" s="191"/>
      <c r="J18" s="191"/>
      <c r="K18" s="191"/>
      <c r="L18" s="191"/>
      <c r="M18" s="191"/>
      <c r="N18" s="191"/>
      <c r="O18" s="191"/>
    </row>
    <row r="19" spans="1:15" x14ac:dyDescent="0.25">
      <c r="A19" s="210">
        <v>924</v>
      </c>
      <c r="B19" s="191" t="s">
        <v>984</v>
      </c>
      <c r="D19" s="214"/>
      <c r="E19" s="198">
        <v>1</v>
      </c>
      <c r="F19" s="191"/>
      <c r="G19" s="191"/>
      <c r="H19" s="191"/>
      <c r="I19" s="191"/>
      <c r="J19" s="191"/>
      <c r="K19" s="191"/>
      <c r="L19" s="191"/>
      <c r="M19" s="191"/>
      <c r="N19" s="191"/>
      <c r="O19" s="191"/>
    </row>
    <row r="20" spans="1:15" x14ac:dyDescent="0.25">
      <c r="A20" s="210">
        <v>923</v>
      </c>
      <c r="B20" s="191" t="s">
        <v>985</v>
      </c>
      <c r="D20" s="214"/>
      <c r="E20" s="198">
        <v>1</v>
      </c>
      <c r="F20" s="191"/>
      <c r="G20" s="191"/>
      <c r="H20" s="191"/>
      <c r="I20" s="191"/>
      <c r="J20" s="191"/>
      <c r="K20" s="191"/>
      <c r="L20" s="191"/>
      <c r="M20" s="191"/>
      <c r="N20" s="191"/>
      <c r="O20" s="191"/>
    </row>
    <row r="21" spans="1:15" x14ac:dyDescent="0.25">
      <c r="A21" s="212">
        <v>14</v>
      </c>
      <c r="B21" s="191" t="s">
        <v>986</v>
      </c>
      <c r="D21" s="213"/>
      <c r="E21" s="198">
        <v>1</v>
      </c>
      <c r="F21" s="191"/>
      <c r="G21" s="191"/>
      <c r="H21" s="191"/>
      <c r="I21" s="191"/>
      <c r="J21" s="191"/>
      <c r="K21" s="191"/>
      <c r="L21" s="191"/>
      <c r="M21" s="191"/>
      <c r="N21" s="191"/>
      <c r="O21" s="191"/>
    </row>
    <row r="22" spans="1:15" x14ac:dyDescent="0.25">
      <c r="A22" s="212">
        <v>5</v>
      </c>
      <c r="B22" s="191" t="s">
        <v>987</v>
      </c>
      <c r="D22" s="213"/>
      <c r="E22" s="198">
        <v>4</v>
      </c>
      <c r="F22" s="191"/>
      <c r="G22" s="191"/>
      <c r="H22" s="191"/>
      <c r="I22" s="191"/>
      <c r="J22" s="191"/>
      <c r="K22" s="191"/>
      <c r="L22" s="191"/>
      <c r="M22" s="191"/>
      <c r="N22" s="191"/>
      <c r="O22" s="191"/>
    </row>
    <row r="23" spans="1:15" x14ac:dyDescent="0.25">
      <c r="D23" s="214"/>
      <c r="F23" s="191"/>
      <c r="G23" s="191"/>
      <c r="H23" s="191"/>
      <c r="I23" s="191"/>
      <c r="J23" s="191"/>
      <c r="K23" s="191"/>
      <c r="L23" s="191"/>
      <c r="M23" s="191"/>
      <c r="N23" s="191"/>
      <c r="O23" s="191"/>
    </row>
    <row r="24" spans="1:15" x14ac:dyDescent="0.25">
      <c r="B24" s="215" t="s">
        <v>988</v>
      </c>
      <c r="F24" s="191"/>
      <c r="G24" s="191"/>
      <c r="H24" s="191"/>
      <c r="I24" s="191"/>
      <c r="J24" s="191"/>
      <c r="K24" s="191"/>
      <c r="L24" s="191"/>
      <c r="M24" s="191"/>
      <c r="N24" s="191"/>
      <c r="O24" s="191"/>
    </row>
    <row r="25" spans="1:15" x14ac:dyDescent="0.25">
      <c r="A25" s="212">
        <v>11</v>
      </c>
      <c r="B25" s="191" t="s">
        <v>989</v>
      </c>
      <c r="C25" s="191"/>
      <c r="E25" s="198">
        <v>2</v>
      </c>
      <c r="F25" s="191"/>
      <c r="G25" s="191"/>
      <c r="H25" s="191"/>
      <c r="I25" s="191"/>
      <c r="J25" s="191"/>
      <c r="K25" s="191"/>
      <c r="L25" s="191"/>
      <c r="M25" s="191"/>
      <c r="N25" s="191"/>
      <c r="O25" s="191"/>
    </row>
    <row r="26" spans="1:15" x14ac:dyDescent="0.25">
      <c r="A26" s="212">
        <v>12</v>
      </c>
      <c r="B26" s="191" t="s">
        <v>990</v>
      </c>
      <c r="E26" s="198">
        <v>1</v>
      </c>
    </row>
    <row r="27" spans="1:15" x14ac:dyDescent="0.25">
      <c r="A27" s="212">
        <v>94</v>
      </c>
      <c r="B27" s="191" t="s">
        <v>991</v>
      </c>
      <c r="E27" s="198">
        <v>1</v>
      </c>
    </row>
    <row r="28" spans="1:15" x14ac:dyDescent="0.25">
      <c r="B28" s="191" t="s">
        <v>992</v>
      </c>
      <c r="E28" s="198">
        <v>1</v>
      </c>
    </row>
    <row r="29" spans="1:15" x14ac:dyDescent="0.25">
      <c r="A29" s="212">
        <v>1</v>
      </c>
      <c r="B29" s="191" t="s">
        <v>993</v>
      </c>
      <c r="E29" s="198">
        <v>1</v>
      </c>
    </row>
    <row r="30" spans="1:15" x14ac:dyDescent="0.25">
      <c r="B30" s="191" t="s">
        <v>994</v>
      </c>
      <c r="E30" s="198">
        <v>1</v>
      </c>
    </row>
    <row r="32" spans="1:15" x14ac:dyDescent="0.25">
      <c r="B32" s="215" t="s">
        <v>995</v>
      </c>
      <c r="C32" s="215"/>
      <c r="D32" s="215"/>
      <c r="E32" s="216"/>
      <c r="F32" s="215"/>
      <c r="G32" s="215"/>
      <c r="H32" s="215"/>
      <c r="I32" s="215"/>
    </row>
    <row r="33" spans="1:13" x14ac:dyDescent="0.25">
      <c r="A33" s="210">
        <v>799</v>
      </c>
      <c r="B33" s="191" t="s">
        <v>996</v>
      </c>
      <c r="C33" s="191"/>
      <c r="D33" s="191"/>
      <c r="E33" s="198">
        <v>21</v>
      </c>
      <c r="F33" s="191"/>
      <c r="G33" s="191"/>
      <c r="H33" s="191"/>
      <c r="I33" s="191"/>
    </row>
    <row r="34" spans="1:13" x14ac:dyDescent="0.25">
      <c r="A34" s="212">
        <v>89</v>
      </c>
      <c r="B34" s="191" t="s">
        <v>997</v>
      </c>
      <c r="C34" s="191"/>
      <c r="D34" s="191"/>
      <c r="E34" s="198">
        <v>10</v>
      </c>
      <c r="F34" s="191"/>
      <c r="G34" s="191"/>
      <c r="H34" s="191"/>
      <c r="I34" s="191"/>
    </row>
    <row r="35" spans="1:13" x14ac:dyDescent="0.25">
      <c r="A35" s="210">
        <v>955</v>
      </c>
      <c r="B35" s="191" t="s">
        <v>998</v>
      </c>
      <c r="C35" s="191"/>
      <c r="D35" s="191"/>
      <c r="E35" s="198">
        <v>1</v>
      </c>
      <c r="F35" s="191"/>
      <c r="G35" s="191"/>
      <c r="H35" s="191"/>
      <c r="I35" s="191"/>
    </row>
    <row r="37" spans="1:13" x14ac:dyDescent="0.25">
      <c r="B37" s="215" t="s">
        <v>999</v>
      </c>
    </row>
    <row r="38" spans="1:13" x14ac:dyDescent="0.25">
      <c r="B38" s="191" t="s">
        <v>1000</v>
      </c>
      <c r="E38" s="198">
        <v>6</v>
      </c>
    </row>
    <row r="39" spans="1:13" x14ac:dyDescent="0.25">
      <c r="A39" s="210">
        <v>304</v>
      </c>
      <c r="B39" s="191" t="s">
        <v>1001</v>
      </c>
      <c r="C39" s="213"/>
      <c r="E39" s="198">
        <v>1</v>
      </c>
    </row>
    <row r="40" spans="1:13" x14ac:dyDescent="0.25">
      <c r="A40" s="210">
        <v>303</v>
      </c>
      <c r="B40" s="191" t="s">
        <v>1002</v>
      </c>
      <c r="C40" s="213"/>
      <c r="E40" s="198">
        <v>1</v>
      </c>
    </row>
    <row r="41" spans="1:13" x14ac:dyDescent="0.25">
      <c r="A41" s="210">
        <v>302</v>
      </c>
      <c r="B41" s="191" t="s">
        <v>1003</v>
      </c>
      <c r="C41" s="213"/>
      <c r="E41" s="198">
        <v>1</v>
      </c>
    </row>
    <row r="42" spans="1:13" x14ac:dyDescent="0.25">
      <c r="A42" s="210">
        <v>307</v>
      </c>
      <c r="B42" s="191" t="s">
        <v>1004</v>
      </c>
      <c r="C42" s="215"/>
      <c r="D42" s="215"/>
      <c r="E42" s="198">
        <v>1</v>
      </c>
      <c r="F42" s="215"/>
      <c r="G42" s="215"/>
      <c r="H42" s="215"/>
      <c r="I42" s="215"/>
      <c r="J42" s="215"/>
      <c r="K42" s="215"/>
      <c r="L42" s="215"/>
      <c r="M42" s="215"/>
    </row>
    <row r="43" spans="1:13" x14ac:dyDescent="0.25">
      <c r="A43" s="210"/>
      <c r="B43" s="191" t="s">
        <v>1005</v>
      </c>
      <c r="C43" s="215"/>
      <c r="D43" s="215"/>
      <c r="E43" s="198">
        <v>1</v>
      </c>
      <c r="F43" s="215"/>
      <c r="G43" s="215"/>
      <c r="H43" s="215"/>
      <c r="I43" s="215"/>
      <c r="J43" s="215"/>
      <c r="K43" s="215"/>
      <c r="L43" s="215"/>
      <c r="M43" s="215"/>
    </row>
    <row r="44" spans="1:13" x14ac:dyDescent="0.25">
      <c r="C44" s="191"/>
      <c r="D44" s="191"/>
      <c r="E44" s="207"/>
      <c r="F44" s="191"/>
      <c r="G44" s="191"/>
      <c r="H44" s="191"/>
      <c r="I44" s="191"/>
      <c r="J44" s="191"/>
      <c r="K44" s="191"/>
      <c r="L44" s="191"/>
      <c r="M44" s="191"/>
    </row>
    <row r="45" spans="1:13" x14ac:dyDescent="0.25">
      <c r="B45" s="215" t="s">
        <v>1006</v>
      </c>
      <c r="C45" s="215"/>
      <c r="D45" s="215"/>
      <c r="E45" s="216"/>
      <c r="F45" s="215"/>
      <c r="G45" s="215"/>
    </row>
    <row r="46" spans="1:13" x14ac:dyDescent="0.25">
      <c r="A46" s="217">
        <v>950</v>
      </c>
      <c r="B46" s="191" t="s">
        <v>1007</v>
      </c>
      <c r="C46" s="191"/>
      <c r="D46" s="191"/>
      <c r="E46" s="207">
        <v>1</v>
      </c>
      <c r="F46" s="191"/>
      <c r="G46" s="191"/>
    </row>
    <row r="48" spans="1:13" x14ac:dyDescent="0.25">
      <c r="B48" s="215" t="s">
        <v>1008</v>
      </c>
      <c r="C48" s="215"/>
      <c r="D48" s="215"/>
      <c r="E48" s="216"/>
      <c r="F48" s="215"/>
      <c r="G48" s="215"/>
      <c r="H48" s="215"/>
      <c r="I48" s="215"/>
      <c r="J48" s="215"/>
      <c r="K48" s="215"/>
    </row>
    <row r="49" spans="1:11" x14ac:dyDescent="0.25">
      <c r="A49" s="210">
        <v>131</v>
      </c>
      <c r="B49" s="191" t="s">
        <v>1009</v>
      </c>
      <c r="C49" s="191"/>
      <c r="D49" s="191"/>
      <c r="E49" s="198">
        <v>1</v>
      </c>
      <c r="F49" s="191"/>
      <c r="G49" s="191"/>
      <c r="H49" s="191"/>
      <c r="I49" s="191"/>
      <c r="J49" s="191"/>
      <c r="K49" s="191"/>
    </row>
    <row r="50" spans="1:11" x14ac:dyDescent="0.25">
      <c r="A50" s="210">
        <v>132</v>
      </c>
      <c r="B50" s="191" t="s">
        <v>1010</v>
      </c>
      <c r="C50" s="191"/>
      <c r="D50" s="191"/>
      <c r="E50" s="198">
        <v>2</v>
      </c>
      <c r="F50" s="191"/>
      <c r="G50" s="191"/>
      <c r="H50" s="191"/>
      <c r="I50" s="191"/>
      <c r="J50" s="191"/>
      <c r="K50" s="191"/>
    </row>
    <row r="51" spans="1:11" x14ac:dyDescent="0.25">
      <c r="A51" s="210">
        <v>970</v>
      </c>
      <c r="B51" s="191" t="s">
        <v>1011</v>
      </c>
      <c r="C51" s="191"/>
      <c r="D51" s="191"/>
      <c r="E51" s="198">
        <v>2</v>
      </c>
      <c r="F51" s="191"/>
      <c r="G51" s="191"/>
      <c r="H51" s="191"/>
      <c r="I51" s="191"/>
      <c r="J51" s="191"/>
      <c r="K51" s="191"/>
    </row>
    <row r="52" spans="1:11" x14ac:dyDescent="0.25">
      <c r="B52" s="191" t="s">
        <v>1012</v>
      </c>
      <c r="C52" s="191"/>
      <c r="D52" s="191"/>
      <c r="E52" s="198">
        <v>2</v>
      </c>
      <c r="F52" s="191"/>
      <c r="G52" s="191"/>
      <c r="H52" s="191"/>
      <c r="I52" s="191"/>
      <c r="J52" s="191"/>
      <c r="K52" s="191"/>
    </row>
    <row r="53" spans="1:11" x14ac:dyDescent="0.25">
      <c r="A53" s="210">
        <v>111</v>
      </c>
      <c r="B53" s="191" t="s">
        <v>1013</v>
      </c>
      <c r="C53" s="191"/>
      <c r="D53" s="191"/>
      <c r="E53" s="198">
        <v>3</v>
      </c>
      <c r="F53" s="191"/>
      <c r="G53" s="191"/>
      <c r="H53" s="191"/>
      <c r="I53" s="191"/>
      <c r="J53" s="191"/>
      <c r="K53" s="191"/>
    </row>
    <row r="54" spans="1:11" x14ac:dyDescent="0.25">
      <c r="A54" s="210">
        <v>501</v>
      </c>
      <c r="B54" s="191" t="s">
        <v>1014</v>
      </c>
      <c r="C54" s="191"/>
      <c r="D54" s="191"/>
      <c r="E54" s="198">
        <v>4</v>
      </c>
      <c r="F54" s="191"/>
      <c r="G54" s="191"/>
      <c r="H54" s="191"/>
      <c r="I54" s="191"/>
      <c r="J54" s="191"/>
      <c r="K54" s="191"/>
    </row>
    <row r="56" spans="1:11" x14ac:dyDescent="0.25">
      <c r="B56" s="215" t="s">
        <v>1015</v>
      </c>
    </row>
    <row r="57" spans="1:11" x14ac:dyDescent="0.25">
      <c r="A57" s="212">
        <v>93</v>
      </c>
      <c r="B57" s="191" t="s">
        <v>1016</v>
      </c>
      <c r="E57" s="198">
        <v>3</v>
      </c>
    </row>
    <row r="58" spans="1:11" x14ac:dyDescent="0.25">
      <c r="A58" s="210">
        <v>954</v>
      </c>
      <c r="B58" s="191" t="s">
        <v>1017</v>
      </c>
      <c r="E58" s="198">
        <v>2</v>
      </c>
    </row>
    <row r="59" spans="1:11" x14ac:dyDescent="0.25">
      <c r="A59" s="212">
        <v>91</v>
      </c>
      <c r="B59" s="191" t="s">
        <v>1018</v>
      </c>
      <c r="E59" s="198">
        <v>0</v>
      </c>
    </row>
    <row r="60" spans="1:11" ht="13.5" thickBot="1" x14ac:dyDescent="0.3">
      <c r="D60" s="215" t="s">
        <v>854</v>
      </c>
      <c r="E60" s="218">
        <f>SUM(E12:E59)</f>
        <v>97</v>
      </c>
    </row>
    <row r="61" spans="1:11" ht="13.5" thickTop="1" x14ac:dyDescent="0.25"/>
  </sheetData>
  <mergeCells count="5">
    <mergeCell ref="A1:F1"/>
    <mergeCell ref="A2:F2"/>
    <mergeCell ref="A3:F3"/>
    <mergeCell ref="A9:F9"/>
    <mergeCell ref="A11:F11"/>
  </mergeCells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8"/>
  <sheetViews>
    <sheetView workbookViewId="0">
      <selection activeCell="A34" sqref="A34"/>
    </sheetView>
  </sheetViews>
  <sheetFormatPr defaultRowHeight="12.75" x14ac:dyDescent="0.25"/>
  <cols>
    <col min="1" max="1" width="77" style="164" customWidth="1"/>
    <col min="2" max="2" width="9" style="164" customWidth="1"/>
    <col min="3" max="3" width="14.85546875" style="164" customWidth="1"/>
    <col min="4" max="16384" width="9.140625" style="164"/>
  </cols>
  <sheetData>
    <row r="1" spans="1:3" ht="14.1" customHeight="1" x14ac:dyDescent="0.25">
      <c r="A1" s="162" t="s">
        <v>863</v>
      </c>
      <c r="B1" s="163"/>
      <c r="C1" s="163"/>
    </row>
    <row r="2" spans="1:3" ht="15" customHeight="1" x14ac:dyDescent="0.25">
      <c r="A2" s="165" t="s">
        <v>864</v>
      </c>
      <c r="B2" s="163"/>
      <c r="C2" s="163"/>
    </row>
    <row r="3" spans="1:3" ht="17.100000000000001" customHeight="1" x14ac:dyDescent="0.25">
      <c r="A3" s="166" t="s">
        <v>865</v>
      </c>
      <c r="B3" s="163"/>
      <c r="C3" s="163"/>
    </row>
    <row r="4" spans="1:3" ht="12.95" customHeight="1" x14ac:dyDescent="0.25">
      <c r="A4" s="167" t="s">
        <v>866</v>
      </c>
      <c r="B4" s="167"/>
      <c r="C4" s="167"/>
    </row>
    <row r="5" spans="1:3" ht="23.1" customHeight="1" x14ac:dyDescent="0.25">
      <c r="A5" s="168" t="s">
        <v>867</v>
      </c>
      <c r="B5" s="169" t="s">
        <v>868</v>
      </c>
      <c r="C5" s="170"/>
    </row>
    <row r="6" spans="1:3" ht="12.95" customHeight="1" x14ac:dyDescent="0.25">
      <c r="A6" s="171"/>
      <c r="B6" s="172" t="s">
        <v>869</v>
      </c>
      <c r="C6" s="173" t="s">
        <v>870</v>
      </c>
    </row>
    <row r="7" spans="1:3" ht="12.95" customHeight="1" x14ac:dyDescent="0.25">
      <c r="A7" s="174" t="s">
        <v>871</v>
      </c>
      <c r="B7" s="175">
        <v>750</v>
      </c>
      <c r="C7" s="176">
        <v>66004.570000000007</v>
      </c>
    </row>
    <row r="8" spans="1:3" ht="12.95" customHeight="1" x14ac:dyDescent="0.25">
      <c r="A8" s="174" t="s">
        <v>872</v>
      </c>
      <c r="B8" s="175">
        <v>18</v>
      </c>
      <c r="C8" s="176">
        <v>7795.29</v>
      </c>
    </row>
    <row r="9" spans="1:3" ht="12.95" customHeight="1" x14ac:dyDescent="0.25">
      <c r="A9" s="177" t="s">
        <v>873</v>
      </c>
      <c r="B9" s="175">
        <v>69</v>
      </c>
      <c r="C9" s="176">
        <v>20216.54</v>
      </c>
    </row>
    <row r="10" spans="1:3" ht="12.95" customHeight="1" x14ac:dyDescent="0.25">
      <c r="A10" s="174" t="s">
        <v>874</v>
      </c>
      <c r="B10" s="175">
        <v>11</v>
      </c>
      <c r="C10" s="176">
        <v>5500</v>
      </c>
    </row>
    <row r="11" spans="1:3" ht="12.95" customHeight="1" x14ac:dyDescent="0.25">
      <c r="A11" s="174" t="s">
        <v>875</v>
      </c>
      <c r="B11" s="175">
        <v>64</v>
      </c>
      <c r="C11" s="176">
        <v>20947.810000000001</v>
      </c>
    </row>
    <row r="12" spans="1:3" ht="12.95" customHeight="1" x14ac:dyDescent="0.25">
      <c r="A12" s="174" t="s">
        <v>876</v>
      </c>
      <c r="B12" s="175">
        <v>87</v>
      </c>
      <c r="C12" s="176">
        <v>15973.38</v>
      </c>
    </row>
    <row r="13" spans="1:3" ht="12.95" customHeight="1" x14ac:dyDescent="0.25">
      <c r="A13" s="174" t="s">
        <v>877</v>
      </c>
      <c r="B13" s="178">
        <v>16</v>
      </c>
      <c r="C13" s="179">
        <v>4333.59</v>
      </c>
    </row>
    <row r="14" spans="1:3" ht="12.95" customHeight="1" x14ac:dyDescent="0.25">
      <c r="A14" s="174" t="s">
        <v>878</v>
      </c>
      <c r="B14" s="178">
        <v>32</v>
      </c>
      <c r="C14" s="179">
        <v>8963.58</v>
      </c>
    </row>
    <row r="15" spans="1:3" ht="12.95" customHeight="1" x14ac:dyDescent="0.25">
      <c r="A15" s="174" t="s">
        <v>879</v>
      </c>
      <c r="B15" s="178">
        <v>2</v>
      </c>
      <c r="C15" s="179">
        <v>2673.75</v>
      </c>
    </row>
    <row r="16" spans="1:3" ht="12.95" customHeight="1" x14ac:dyDescent="0.25">
      <c r="A16" s="174" t="s">
        <v>880</v>
      </c>
      <c r="B16" s="178">
        <v>70</v>
      </c>
      <c r="C16" s="179">
        <v>18295</v>
      </c>
    </row>
    <row r="17" spans="1:3" ht="12.95" customHeight="1" x14ac:dyDescent="0.25">
      <c r="A17" s="174" t="s">
        <v>881</v>
      </c>
      <c r="B17" s="178">
        <v>12</v>
      </c>
      <c r="C17" s="179">
        <v>21124.47</v>
      </c>
    </row>
    <row r="18" spans="1:3" ht="12.95" customHeight="1" x14ac:dyDescent="0.25">
      <c r="A18" s="174" t="s">
        <v>882</v>
      </c>
      <c r="B18" s="178">
        <v>61</v>
      </c>
      <c r="C18" s="179">
        <v>10403.17</v>
      </c>
    </row>
    <row r="19" spans="1:3" ht="12.95" customHeight="1" x14ac:dyDescent="0.25">
      <c r="A19" s="174" t="s">
        <v>883</v>
      </c>
      <c r="B19" s="178">
        <v>86</v>
      </c>
      <c r="C19" s="179">
        <v>23619.53</v>
      </c>
    </row>
    <row r="20" spans="1:3" ht="12.95" customHeight="1" x14ac:dyDescent="0.25">
      <c r="A20" s="174" t="s">
        <v>884</v>
      </c>
      <c r="B20" s="178">
        <v>83</v>
      </c>
      <c r="C20" s="179">
        <v>22179.89</v>
      </c>
    </row>
    <row r="21" spans="1:3" ht="12.95" customHeight="1" x14ac:dyDescent="0.25">
      <c r="A21" s="174" t="s">
        <v>885</v>
      </c>
      <c r="B21" s="178">
        <v>348</v>
      </c>
      <c r="C21" s="179">
        <v>25494.400000000001</v>
      </c>
    </row>
    <row r="22" spans="1:3" ht="12.95" customHeight="1" x14ac:dyDescent="0.25">
      <c r="A22" s="174" t="s">
        <v>886</v>
      </c>
      <c r="B22" s="178">
        <v>566</v>
      </c>
      <c r="C22" s="179">
        <v>67047.47</v>
      </c>
    </row>
    <row r="23" spans="1:3" ht="12.95" customHeight="1" x14ac:dyDescent="0.25">
      <c r="A23" s="174" t="s">
        <v>887</v>
      </c>
      <c r="B23" s="178">
        <v>45</v>
      </c>
      <c r="C23" s="179">
        <v>16134.51</v>
      </c>
    </row>
    <row r="24" spans="1:3" ht="12.95" customHeight="1" x14ac:dyDescent="0.25">
      <c r="A24" s="174" t="s">
        <v>888</v>
      </c>
      <c r="B24" s="178">
        <v>80</v>
      </c>
      <c r="C24" s="179">
        <v>19932.16</v>
      </c>
    </row>
    <row r="25" spans="1:3" ht="12.95" customHeight="1" x14ac:dyDescent="0.25">
      <c r="A25" s="174" t="s">
        <v>889</v>
      </c>
      <c r="B25" s="178">
        <v>1</v>
      </c>
      <c r="C25" s="179">
        <v>3213.44</v>
      </c>
    </row>
    <row r="26" spans="1:3" ht="12.95" customHeight="1" x14ac:dyDescent="0.25">
      <c r="A26" s="174" t="s">
        <v>890</v>
      </c>
      <c r="B26" s="178">
        <v>49</v>
      </c>
      <c r="C26" s="179">
        <v>13260.31</v>
      </c>
    </row>
    <row r="27" spans="1:3" ht="12.95" customHeight="1" x14ac:dyDescent="0.25">
      <c r="A27" s="174" t="s">
        <v>891</v>
      </c>
      <c r="B27" s="178">
        <v>20</v>
      </c>
      <c r="C27" s="179">
        <v>10005.06</v>
      </c>
    </row>
    <row r="28" spans="1:3" ht="12.95" customHeight="1" x14ac:dyDescent="0.25">
      <c r="A28" s="174" t="s">
        <v>892</v>
      </c>
      <c r="B28" s="178">
        <v>17</v>
      </c>
      <c r="C28" s="179">
        <v>5790.46</v>
      </c>
    </row>
    <row r="29" spans="1:3" ht="12.95" customHeight="1" x14ac:dyDescent="0.25">
      <c r="A29" s="174" t="s">
        <v>893</v>
      </c>
      <c r="B29" s="178">
        <v>9</v>
      </c>
      <c r="C29" s="179">
        <v>3675</v>
      </c>
    </row>
    <row r="30" spans="1:3" ht="12.95" customHeight="1" x14ac:dyDescent="0.25">
      <c r="A30" s="174" t="s">
        <v>894</v>
      </c>
      <c r="B30" s="178">
        <v>42</v>
      </c>
      <c r="C30" s="179">
        <v>6205.91</v>
      </c>
    </row>
    <row r="31" spans="1:3" ht="12.95" customHeight="1" x14ac:dyDescent="0.25">
      <c r="A31" s="174" t="s">
        <v>895</v>
      </c>
      <c r="B31" s="178">
        <v>76</v>
      </c>
      <c r="C31" s="179">
        <v>5573</v>
      </c>
    </row>
    <row r="32" spans="1:3" ht="12.95" customHeight="1" x14ac:dyDescent="0.25">
      <c r="A32" s="174" t="s">
        <v>896</v>
      </c>
      <c r="B32" s="178">
        <v>31</v>
      </c>
      <c r="C32" s="179">
        <v>10210</v>
      </c>
    </row>
    <row r="33" spans="1:3" ht="12.95" customHeight="1" x14ac:dyDescent="0.25">
      <c r="A33" s="174" t="s">
        <v>897</v>
      </c>
      <c r="B33" s="178">
        <v>4</v>
      </c>
      <c r="C33" s="179">
        <v>3078.25</v>
      </c>
    </row>
    <row r="34" spans="1:3" ht="12.95" customHeight="1" x14ac:dyDescent="0.25">
      <c r="A34" s="174" t="s">
        <v>898</v>
      </c>
      <c r="B34" s="178">
        <v>38</v>
      </c>
      <c r="C34" s="179">
        <v>18351.099999999999</v>
      </c>
    </row>
    <row r="35" spans="1:3" ht="12.95" customHeight="1" x14ac:dyDescent="0.25">
      <c r="A35" s="174" t="s">
        <v>899</v>
      </c>
      <c r="B35" s="178">
        <v>202</v>
      </c>
      <c r="C35" s="179">
        <v>27002.45</v>
      </c>
    </row>
    <row r="36" spans="1:3" ht="12.95" customHeight="1" x14ac:dyDescent="0.25">
      <c r="A36" s="174" t="s">
        <v>900</v>
      </c>
      <c r="B36" s="178">
        <v>47</v>
      </c>
      <c r="C36" s="179">
        <v>7090.47</v>
      </c>
    </row>
    <row r="37" spans="1:3" ht="12.95" customHeight="1" x14ac:dyDescent="0.25">
      <c r="A37" s="174" t="s">
        <v>901</v>
      </c>
      <c r="B37" s="178">
        <v>32</v>
      </c>
      <c r="C37" s="179">
        <v>7141.69</v>
      </c>
    </row>
    <row r="38" spans="1:3" ht="12.95" customHeight="1" x14ac:dyDescent="0.25">
      <c r="A38" s="174" t="s">
        <v>902</v>
      </c>
      <c r="B38" s="178">
        <v>30</v>
      </c>
      <c r="C38" s="179">
        <v>8352.98</v>
      </c>
    </row>
    <row r="39" spans="1:3" ht="12.95" customHeight="1" x14ac:dyDescent="0.25">
      <c r="A39" s="174" t="s">
        <v>903</v>
      </c>
      <c r="B39" s="178">
        <v>38</v>
      </c>
      <c r="C39" s="179">
        <v>8087.65</v>
      </c>
    </row>
    <row r="40" spans="1:3" ht="12.95" customHeight="1" x14ac:dyDescent="0.25">
      <c r="A40" s="174" t="s">
        <v>904</v>
      </c>
      <c r="B40" s="178">
        <v>61</v>
      </c>
      <c r="C40" s="179">
        <v>19070.349999999999</v>
      </c>
    </row>
    <row r="41" spans="1:3" ht="12.95" customHeight="1" x14ac:dyDescent="0.25">
      <c r="A41" s="174" t="s">
        <v>905</v>
      </c>
      <c r="B41" s="178">
        <v>317</v>
      </c>
      <c r="C41" s="179">
        <v>14790.32</v>
      </c>
    </row>
    <row r="42" spans="1:3" ht="12.95" customHeight="1" x14ac:dyDescent="0.25">
      <c r="A42" s="174" t="s">
        <v>906</v>
      </c>
      <c r="B42" s="178">
        <v>45</v>
      </c>
      <c r="C42" s="179">
        <v>9753.2800000000007</v>
      </c>
    </row>
    <row r="43" spans="1:3" ht="12.95" customHeight="1" x14ac:dyDescent="0.25">
      <c r="A43" s="174" t="s">
        <v>907</v>
      </c>
      <c r="B43" s="178">
        <v>1</v>
      </c>
      <c r="C43" s="179">
        <v>2187</v>
      </c>
    </row>
    <row r="44" spans="1:3" ht="12.95" customHeight="1" x14ac:dyDescent="0.25">
      <c r="A44" s="174" t="s">
        <v>908</v>
      </c>
      <c r="B44" s="178">
        <v>11</v>
      </c>
      <c r="C44" s="179">
        <v>3773.52</v>
      </c>
    </row>
    <row r="45" spans="1:3" ht="12.95" customHeight="1" x14ac:dyDescent="0.25">
      <c r="A45" s="174" t="s">
        <v>909</v>
      </c>
      <c r="B45" s="178">
        <v>7</v>
      </c>
      <c r="C45" s="179">
        <v>4324.6000000000004</v>
      </c>
    </row>
    <row r="46" spans="1:3" ht="12.95" customHeight="1" x14ac:dyDescent="0.25">
      <c r="A46" s="174" t="s">
        <v>910</v>
      </c>
      <c r="B46" s="178">
        <v>1</v>
      </c>
      <c r="C46" s="179">
        <v>2700</v>
      </c>
    </row>
    <row r="47" spans="1:3" ht="12.95" customHeight="1" x14ac:dyDescent="0.25">
      <c r="A47" s="174" t="s">
        <v>911</v>
      </c>
      <c r="B47" s="178">
        <v>175</v>
      </c>
      <c r="C47" s="179">
        <v>7731.14</v>
      </c>
    </row>
    <row r="48" spans="1:3" ht="14.1" customHeight="1" x14ac:dyDescent="0.25">
      <c r="A48" s="174" t="s">
        <v>912</v>
      </c>
      <c r="B48" s="178">
        <v>17</v>
      </c>
      <c r="C48" s="179">
        <v>3642.18</v>
      </c>
    </row>
    <row r="49" spans="1:3" ht="14.1" customHeight="1" x14ac:dyDescent="0.25">
      <c r="A49" s="162" t="s">
        <v>863</v>
      </c>
      <c r="B49" s="163"/>
      <c r="C49" s="163"/>
    </row>
    <row r="50" spans="1:3" ht="15" customHeight="1" x14ac:dyDescent="0.25">
      <c r="A50" s="165" t="s">
        <v>864</v>
      </c>
      <c r="B50" s="163"/>
      <c r="C50" s="163"/>
    </row>
    <row r="51" spans="1:3" ht="17.100000000000001" customHeight="1" x14ac:dyDescent="0.25">
      <c r="A51" s="166" t="s">
        <v>865</v>
      </c>
      <c r="B51" s="163"/>
      <c r="C51" s="163"/>
    </row>
    <row r="52" spans="1:3" ht="12.95" customHeight="1" x14ac:dyDescent="0.25">
      <c r="A52" s="167" t="s">
        <v>866</v>
      </c>
      <c r="B52" s="167"/>
      <c r="C52" s="167"/>
    </row>
    <row r="53" spans="1:3" ht="23.1" customHeight="1" x14ac:dyDescent="0.25">
      <c r="A53" s="168" t="s">
        <v>867</v>
      </c>
      <c r="B53" s="169" t="s">
        <v>868</v>
      </c>
      <c r="C53" s="170"/>
    </row>
    <row r="54" spans="1:3" ht="12.95" customHeight="1" x14ac:dyDescent="0.25">
      <c r="A54" s="171"/>
      <c r="B54" s="172" t="s">
        <v>869</v>
      </c>
      <c r="C54" s="173" t="s">
        <v>870</v>
      </c>
    </row>
    <row r="55" spans="1:3" ht="12.95" customHeight="1" x14ac:dyDescent="0.25">
      <c r="A55" s="174" t="s">
        <v>913</v>
      </c>
      <c r="B55" s="178">
        <v>54</v>
      </c>
      <c r="C55" s="179">
        <v>3819.55</v>
      </c>
    </row>
    <row r="56" spans="1:3" ht="12.95" customHeight="1" x14ac:dyDescent="0.25">
      <c r="A56" s="174" t="s">
        <v>914</v>
      </c>
      <c r="B56" s="178">
        <v>13</v>
      </c>
      <c r="C56" s="179">
        <v>7319.77</v>
      </c>
    </row>
    <row r="57" spans="1:3" ht="12.95" customHeight="1" x14ac:dyDescent="0.25">
      <c r="A57" s="174" t="s">
        <v>915</v>
      </c>
      <c r="B57" s="178">
        <v>3</v>
      </c>
      <c r="C57" s="179">
        <v>3090</v>
      </c>
    </row>
    <row r="58" spans="1:3" ht="12.95" customHeight="1" x14ac:dyDescent="0.25">
      <c r="A58" s="174" t="s">
        <v>916</v>
      </c>
      <c r="B58" s="178">
        <v>22</v>
      </c>
      <c r="C58" s="179">
        <v>3323.99</v>
      </c>
    </row>
    <row r="59" spans="1:3" ht="12.95" customHeight="1" x14ac:dyDescent="0.25">
      <c r="A59" s="174" t="s">
        <v>917</v>
      </c>
      <c r="B59" s="178">
        <v>26</v>
      </c>
      <c r="C59" s="179">
        <v>6942.69</v>
      </c>
    </row>
    <row r="60" spans="1:3" ht="12.95" customHeight="1" x14ac:dyDescent="0.25">
      <c r="A60" s="174" t="s">
        <v>918</v>
      </c>
      <c r="B60" s="178">
        <v>1</v>
      </c>
      <c r="C60" s="179">
        <v>2600</v>
      </c>
    </row>
    <row r="61" spans="1:3" ht="12.95" customHeight="1" x14ac:dyDescent="0.25">
      <c r="A61" s="174" t="s">
        <v>919</v>
      </c>
      <c r="B61" s="178">
        <v>14</v>
      </c>
      <c r="C61" s="179">
        <v>4210.28</v>
      </c>
    </row>
    <row r="62" spans="1:3" ht="12.95" customHeight="1" x14ac:dyDescent="0.25">
      <c r="A62" s="174" t="s">
        <v>920</v>
      </c>
      <c r="B62" s="178">
        <v>1</v>
      </c>
      <c r="C62" s="179">
        <v>3300</v>
      </c>
    </row>
    <row r="63" spans="1:3" ht="12.95" customHeight="1" x14ac:dyDescent="0.25">
      <c r="A63" s="174" t="s">
        <v>921</v>
      </c>
      <c r="B63" s="178">
        <v>10</v>
      </c>
      <c r="C63" s="179">
        <v>7425.53</v>
      </c>
    </row>
    <row r="64" spans="1:3" ht="12.95" customHeight="1" x14ac:dyDescent="0.25">
      <c r="A64" s="174" t="s">
        <v>922</v>
      </c>
      <c r="B64" s="178">
        <v>10</v>
      </c>
      <c r="C64" s="179">
        <v>2550</v>
      </c>
    </row>
    <row r="65" spans="1:3" ht="12.95" customHeight="1" x14ac:dyDescent="0.25">
      <c r="A65" s="174" t="s">
        <v>923</v>
      </c>
      <c r="B65" s="178">
        <v>12</v>
      </c>
      <c r="C65" s="179">
        <v>4800</v>
      </c>
    </row>
    <row r="66" spans="1:3" ht="12.95" customHeight="1" x14ac:dyDescent="0.25">
      <c r="A66" s="174" t="s">
        <v>924</v>
      </c>
      <c r="B66" s="178">
        <v>1</v>
      </c>
      <c r="C66" s="179">
        <v>2661.75</v>
      </c>
    </row>
    <row r="67" spans="1:3" ht="12.95" customHeight="1" x14ac:dyDescent="0.25">
      <c r="A67" s="174" t="s">
        <v>925</v>
      </c>
      <c r="B67" s="178">
        <v>13</v>
      </c>
      <c r="C67" s="179">
        <v>3766.94</v>
      </c>
    </row>
    <row r="68" spans="1:3" ht="12.95" customHeight="1" x14ac:dyDescent="0.25">
      <c r="A68" s="174" t="s">
        <v>926</v>
      </c>
      <c r="B68" s="178">
        <v>2</v>
      </c>
      <c r="C68" s="179">
        <v>2233</v>
      </c>
    </row>
    <row r="69" spans="1:3" ht="12.95" customHeight="1" x14ac:dyDescent="0.25">
      <c r="A69" s="174" t="s">
        <v>927</v>
      </c>
      <c r="B69" s="178">
        <v>5</v>
      </c>
      <c r="C69" s="179">
        <v>2980.94</v>
      </c>
    </row>
    <row r="70" spans="1:3" ht="12.95" customHeight="1" x14ac:dyDescent="0.25">
      <c r="A70" s="174" t="s">
        <v>928</v>
      </c>
      <c r="B70" s="178">
        <v>62</v>
      </c>
      <c r="C70" s="179">
        <v>11485.13</v>
      </c>
    </row>
    <row r="71" spans="1:3" ht="12.95" customHeight="1" x14ac:dyDescent="0.25">
      <c r="A71" s="174" t="s">
        <v>929</v>
      </c>
      <c r="B71" s="178">
        <v>3</v>
      </c>
      <c r="C71" s="179">
        <v>2177.2600000000002</v>
      </c>
    </row>
    <row r="72" spans="1:3" ht="12.95" customHeight="1" x14ac:dyDescent="0.25">
      <c r="A72" s="174" t="s">
        <v>930</v>
      </c>
      <c r="B72" s="178">
        <v>34</v>
      </c>
      <c r="C72" s="179">
        <v>4032.54</v>
      </c>
    </row>
    <row r="73" spans="1:3" ht="12.95" customHeight="1" x14ac:dyDescent="0.25">
      <c r="A73" s="174" t="s">
        <v>931</v>
      </c>
      <c r="B73" s="178">
        <v>7</v>
      </c>
      <c r="C73" s="179">
        <v>2193.81</v>
      </c>
    </row>
    <row r="74" spans="1:3" ht="12.95" customHeight="1" x14ac:dyDescent="0.25">
      <c r="A74" s="174" t="s">
        <v>932</v>
      </c>
      <c r="B74" s="178">
        <v>5</v>
      </c>
      <c r="C74" s="179">
        <v>4494.1000000000004</v>
      </c>
    </row>
    <row r="75" spans="1:3" ht="12.95" customHeight="1" x14ac:dyDescent="0.25">
      <c r="A75" s="174" t="s">
        <v>933</v>
      </c>
      <c r="B75" s="178">
        <v>23</v>
      </c>
      <c r="C75" s="179">
        <v>4815.03</v>
      </c>
    </row>
    <row r="76" spans="1:3" ht="12.95" customHeight="1" x14ac:dyDescent="0.25">
      <c r="A76" s="174" t="s">
        <v>934</v>
      </c>
      <c r="B76" s="178">
        <v>7</v>
      </c>
      <c r="C76" s="179">
        <v>8396</v>
      </c>
    </row>
    <row r="77" spans="1:3" ht="12.95" customHeight="1" x14ac:dyDescent="0.25">
      <c r="A77" s="174" t="s">
        <v>935</v>
      </c>
      <c r="B77" s="178">
        <v>5</v>
      </c>
      <c r="C77" s="179">
        <v>5043</v>
      </c>
    </row>
    <row r="78" spans="1:3" ht="12.95" customHeight="1" x14ac:dyDescent="0.25">
      <c r="A78" s="174" t="s">
        <v>936</v>
      </c>
      <c r="B78" s="178">
        <v>4</v>
      </c>
      <c r="C78" s="179">
        <v>4029.8</v>
      </c>
    </row>
    <row r="79" spans="1:3" ht="12.95" customHeight="1" x14ac:dyDescent="0.25">
      <c r="A79" s="180" t="s">
        <v>937</v>
      </c>
      <c r="B79" s="175">
        <v>1</v>
      </c>
      <c r="C79" s="176">
        <v>2357.5</v>
      </c>
    </row>
    <row r="80" spans="1:3" ht="12.95" customHeight="1" x14ac:dyDescent="0.25">
      <c r="A80" s="174" t="s">
        <v>938</v>
      </c>
      <c r="B80" s="175">
        <v>85</v>
      </c>
      <c r="C80" s="176">
        <v>4093.56</v>
      </c>
    </row>
    <row r="81" spans="1:3" ht="12.95" customHeight="1" x14ac:dyDescent="0.25">
      <c r="A81" s="174" t="s">
        <v>939</v>
      </c>
      <c r="B81" s="175">
        <v>6</v>
      </c>
      <c r="C81" s="176">
        <v>7432.04</v>
      </c>
    </row>
    <row r="82" spans="1:3" ht="12.95" customHeight="1" x14ac:dyDescent="0.25">
      <c r="A82" s="174" t="s">
        <v>940</v>
      </c>
      <c r="B82" s="175">
        <v>3</v>
      </c>
      <c r="C82" s="176">
        <v>2430</v>
      </c>
    </row>
    <row r="83" spans="1:3" ht="12.95" customHeight="1" x14ac:dyDescent="0.25">
      <c r="A83" s="174" t="s">
        <v>941</v>
      </c>
      <c r="B83" s="175">
        <v>1</v>
      </c>
      <c r="C83" s="176">
        <v>4700</v>
      </c>
    </row>
    <row r="84" spans="1:3" ht="12.95" customHeight="1" x14ac:dyDescent="0.25">
      <c r="A84" s="174" t="s">
        <v>942</v>
      </c>
      <c r="B84" s="175">
        <v>1</v>
      </c>
      <c r="C84" s="176">
        <v>2500</v>
      </c>
    </row>
    <row r="85" spans="1:3" ht="12.95" customHeight="1" x14ac:dyDescent="0.25">
      <c r="A85" s="174" t="s">
        <v>943</v>
      </c>
      <c r="B85" s="175">
        <v>5</v>
      </c>
      <c r="C85" s="176">
        <v>2335.39</v>
      </c>
    </row>
    <row r="86" spans="1:3" ht="12.95" customHeight="1" x14ac:dyDescent="0.25">
      <c r="A86" s="174" t="s">
        <v>944</v>
      </c>
      <c r="B86" s="175">
        <v>39</v>
      </c>
      <c r="C86" s="176">
        <v>8769.24</v>
      </c>
    </row>
    <row r="87" spans="1:3" ht="12.95" customHeight="1" x14ac:dyDescent="0.25">
      <c r="A87" s="174" t="s">
        <v>945</v>
      </c>
      <c r="B87" s="175">
        <v>4</v>
      </c>
      <c r="C87" s="176">
        <v>6360</v>
      </c>
    </row>
    <row r="88" spans="1:3" ht="12.95" customHeight="1" x14ac:dyDescent="0.25">
      <c r="A88" s="174" t="s">
        <v>946</v>
      </c>
      <c r="B88" s="175">
        <v>5</v>
      </c>
      <c r="C88" s="176">
        <v>3498.55</v>
      </c>
    </row>
    <row r="89" spans="1:3" ht="12.95" customHeight="1" x14ac:dyDescent="0.25">
      <c r="A89" s="174" t="s">
        <v>947</v>
      </c>
      <c r="B89" s="175">
        <v>2</v>
      </c>
      <c r="C89" s="176">
        <v>4960.74</v>
      </c>
    </row>
    <row r="90" spans="1:3" ht="12.95" customHeight="1" x14ac:dyDescent="0.25">
      <c r="A90" s="174" t="s">
        <v>948</v>
      </c>
      <c r="B90" s="175">
        <v>47</v>
      </c>
      <c r="C90" s="176">
        <v>14959.93</v>
      </c>
    </row>
    <row r="91" spans="1:3" ht="12.95" customHeight="1" x14ac:dyDescent="0.25">
      <c r="A91" s="174" t="s">
        <v>949</v>
      </c>
      <c r="B91" s="175">
        <v>51</v>
      </c>
      <c r="C91" s="176">
        <v>4228.32</v>
      </c>
    </row>
    <row r="92" spans="1:3" ht="12.95" customHeight="1" x14ac:dyDescent="0.25">
      <c r="A92" s="174" t="s">
        <v>950</v>
      </c>
      <c r="B92" s="175">
        <v>26</v>
      </c>
      <c r="C92" s="176">
        <v>2266.64</v>
      </c>
    </row>
    <row r="93" spans="1:3" ht="12.95" customHeight="1" x14ac:dyDescent="0.25">
      <c r="A93" s="174" t="s">
        <v>951</v>
      </c>
      <c r="B93" s="175">
        <v>1</v>
      </c>
      <c r="C93" s="176">
        <v>2750</v>
      </c>
    </row>
    <row r="94" spans="1:3" ht="12.95" customHeight="1" x14ac:dyDescent="0.25">
      <c r="A94" s="174" t="s">
        <v>952</v>
      </c>
      <c r="B94" s="175">
        <v>4</v>
      </c>
      <c r="C94" s="176">
        <v>2368.25</v>
      </c>
    </row>
    <row r="95" spans="1:3" ht="12.95" customHeight="1" x14ac:dyDescent="0.25">
      <c r="A95" s="174" t="s">
        <v>953</v>
      </c>
      <c r="B95" s="175">
        <v>3</v>
      </c>
      <c r="C95" s="176">
        <v>2220</v>
      </c>
    </row>
    <row r="96" spans="1:3" ht="14.1" customHeight="1" x14ac:dyDescent="0.25">
      <c r="A96" s="174" t="s">
        <v>954</v>
      </c>
      <c r="B96" s="175">
        <v>59</v>
      </c>
      <c r="C96" s="176">
        <v>21002.62</v>
      </c>
    </row>
    <row r="97" spans="1:3" ht="14.1" customHeight="1" x14ac:dyDescent="0.25">
      <c r="A97" s="162" t="s">
        <v>863</v>
      </c>
      <c r="B97" s="163"/>
      <c r="C97" s="163"/>
    </row>
    <row r="98" spans="1:3" ht="15" customHeight="1" x14ac:dyDescent="0.25">
      <c r="A98" s="165" t="s">
        <v>864</v>
      </c>
      <c r="B98" s="163"/>
      <c r="C98" s="163"/>
    </row>
    <row r="99" spans="1:3" ht="17.100000000000001" customHeight="1" x14ac:dyDescent="0.25">
      <c r="A99" s="166" t="s">
        <v>865</v>
      </c>
      <c r="B99" s="163"/>
      <c r="C99" s="163"/>
    </row>
    <row r="100" spans="1:3" ht="12.95" customHeight="1" x14ac:dyDescent="0.25">
      <c r="A100" s="167" t="s">
        <v>866</v>
      </c>
      <c r="B100" s="167"/>
      <c r="C100" s="167"/>
    </row>
    <row r="101" spans="1:3" ht="23.1" customHeight="1" x14ac:dyDescent="0.25">
      <c r="A101" s="168" t="s">
        <v>867</v>
      </c>
      <c r="B101" s="169" t="s">
        <v>868</v>
      </c>
      <c r="C101" s="170"/>
    </row>
    <row r="102" spans="1:3" ht="12.95" customHeight="1" x14ac:dyDescent="0.25">
      <c r="A102" s="171"/>
      <c r="B102" s="172" t="s">
        <v>869</v>
      </c>
      <c r="C102" s="173" t="s">
        <v>870</v>
      </c>
    </row>
    <row r="103" spans="1:3" ht="12.95" customHeight="1" x14ac:dyDescent="0.25">
      <c r="A103" s="174" t="s">
        <v>955</v>
      </c>
      <c r="B103" s="175">
        <v>1</v>
      </c>
      <c r="C103" s="176">
        <v>4995</v>
      </c>
    </row>
    <row r="104" spans="1:3" ht="12.95" customHeight="1" x14ac:dyDescent="0.25">
      <c r="A104" s="174" t="s">
        <v>956</v>
      </c>
      <c r="B104" s="175">
        <v>22</v>
      </c>
      <c r="C104" s="176">
        <v>8238.41</v>
      </c>
    </row>
    <row r="105" spans="1:3" ht="12.95" customHeight="1" x14ac:dyDescent="0.25">
      <c r="A105" s="174" t="s">
        <v>957</v>
      </c>
      <c r="B105" s="175">
        <v>1</v>
      </c>
      <c r="C105" s="176">
        <v>2069.9899999999998</v>
      </c>
    </row>
    <row r="106" spans="1:3" ht="12.95" customHeight="1" x14ac:dyDescent="0.25">
      <c r="A106" s="174" t="s">
        <v>958</v>
      </c>
      <c r="B106" s="175">
        <v>6</v>
      </c>
      <c r="C106" s="176">
        <v>8630</v>
      </c>
    </row>
    <row r="107" spans="1:3" ht="12.95" customHeight="1" x14ac:dyDescent="0.25">
      <c r="A107" s="174" t="s">
        <v>959</v>
      </c>
      <c r="B107" s="175">
        <v>21</v>
      </c>
      <c r="C107" s="176">
        <v>3701.63</v>
      </c>
    </row>
    <row r="108" spans="1:3" ht="12.95" customHeight="1" x14ac:dyDescent="0.25">
      <c r="A108" s="174" t="s">
        <v>960</v>
      </c>
      <c r="B108" s="175">
        <v>7</v>
      </c>
      <c r="C108" s="176">
        <v>4354.8999999999996</v>
      </c>
    </row>
    <row r="109" spans="1:3" ht="12.95" customHeight="1" x14ac:dyDescent="0.25">
      <c r="A109" s="174" t="s">
        <v>961</v>
      </c>
      <c r="B109" s="175">
        <v>2</v>
      </c>
      <c r="C109" s="176">
        <v>3235.28</v>
      </c>
    </row>
    <row r="110" spans="1:3" ht="12.95" customHeight="1" x14ac:dyDescent="0.25">
      <c r="A110" s="181" t="s">
        <v>962</v>
      </c>
      <c r="B110" s="182">
        <v>1</v>
      </c>
      <c r="C110" s="183">
        <v>2500</v>
      </c>
    </row>
    <row r="111" spans="1:3" ht="12.95" customHeight="1" x14ac:dyDescent="0.25">
      <c r="A111" s="181" t="s">
        <v>963</v>
      </c>
      <c r="B111" s="182">
        <v>7</v>
      </c>
      <c r="C111" s="183">
        <v>2571.94</v>
      </c>
    </row>
    <row r="112" spans="1:3" ht="12.95" customHeight="1" x14ac:dyDescent="0.25">
      <c r="A112" s="181" t="s">
        <v>964</v>
      </c>
      <c r="B112" s="182">
        <v>9</v>
      </c>
      <c r="C112" s="183">
        <v>4346.29</v>
      </c>
    </row>
    <row r="113" spans="1:3" ht="12.95" customHeight="1" x14ac:dyDescent="0.25">
      <c r="A113" s="181" t="s">
        <v>965</v>
      </c>
      <c r="B113" s="182">
        <v>7</v>
      </c>
      <c r="C113" s="183">
        <v>2275</v>
      </c>
    </row>
    <row r="114" spans="1:3" ht="12.95" customHeight="1" x14ac:dyDescent="0.25">
      <c r="A114" s="181" t="s">
        <v>966</v>
      </c>
      <c r="B114" s="182">
        <v>1</v>
      </c>
      <c r="C114" s="183">
        <v>2345.4899999999998</v>
      </c>
    </row>
    <row r="115" spans="1:3" ht="12.95" customHeight="1" x14ac:dyDescent="0.25">
      <c r="A115" s="181" t="s">
        <v>967</v>
      </c>
      <c r="B115" s="182">
        <v>38</v>
      </c>
      <c r="C115" s="183">
        <v>2003.24</v>
      </c>
    </row>
    <row r="116" spans="1:3" ht="11.1" customHeight="1" x14ac:dyDescent="0.25">
      <c r="A116" s="184" t="s">
        <v>968</v>
      </c>
      <c r="B116" s="185">
        <v>4474</v>
      </c>
      <c r="C116" s="186">
        <v>839840.33</v>
      </c>
    </row>
    <row r="117" spans="1:3" ht="11.1" customHeight="1" x14ac:dyDescent="0.25">
      <c r="A117" s="184" t="s">
        <v>969</v>
      </c>
      <c r="B117" s="185">
        <v>1882</v>
      </c>
      <c r="C117" s="186">
        <v>248923.5</v>
      </c>
    </row>
    <row r="118" spans="1:3" ht="12.95" customHeight="1" x14ac:dyDescent="0.25">
      <c r="A118" s="187" t="s">
        <v>970</v>
      </c>
      <c r="B118" s="188">
        <v>6356</v>
      </c>
      <c r="C118" s="189">
        <v>1088763.83</v>
      </c>
    </row>
  </sheetData>
  <mergeCells count="9">
    <mergeCell ref="A100:C100"/>
    <mergeCell ref="A101:A102"/>
    <mergeCell ref="B101:C101"/>
    <mergeCell ref="A4:C4"/>
    <mergeCell ref="A5:A6"/>
    <mergeCell ref="B5:C5"/>
    <mergeCell ref="A52:C52"/>
    <mergeCell ref="A53:A54"/>
    <mergeCell ref="B53:C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1025"/>
  <sheetViews>
    <sheetView showGridLines="0" showOutlineSymbols="0" workbookViewId="0"/>
  </sheetViews>
  <sheetFormatPr defaultRowHeight="12.75" customHeight="1" x14ac:dyDescent="0.25"/>
  <cols>
    <col min="1" max="4" width="1.140625" style="134" customWidth="1"/>
    <col min="5" max="5" width="2.28515625" style="134" customWidth="1"/>
    <col min="6" max="6" width="1.140625" style="134" customWidth="1"/>
    <col min="7" max="7" width="2.28515625" style="134" customWidth="1"/>
    <col min="8" max="8" width="1.140625" style="134" customWidth="1"/>
    <col min="9" max="9" width="2.28515625" style="134" customWidth="1"/>
    <col min="10" max="10" width="3" style="134" customWidth="1"/>
    <col min="11" max="11" width="21.5703125" style="134" customWidth="1"/>
    <col min="12" max="12" width="1.7109375" style="134" customWidth="1"/>
    <col min="13" max="13" width="4.5703125" style="134" customWidth="1"/>
    <col min="14" max="14" width="5.42578125" style="134" customWidth="1"/>
    <col min="15" max="15" width="8.28515625" style="134" customWidth="1"/>
    <col min="16" max="16" width="2.28515625" style="134" customWidth="1"/>
    <col min="17" max="17" width="1.140625" style="134" customWidth="1"/>
    <col min="18" max="18" width="24" style="134" customWidth="1"/>
    <col min="19" max="19" width="3.5703125" style="134" customWidth="1"/>
    <col min="20" max="20" width="1" style="134" customWidth="1"/>
    <col min="21" max="21" width="11.42578125" style="134" customWidth="1"/>
    <col min="22" max="22" width="1.140625" style="134" customWidth="1"/>
    <col min="23" max="256" width="6.85546875" style="134" customWidth="1"/>
    <col min="257" max="260" width="1.140625" style="134" customWidth="1"/>
    <col min="261" max="261" width="2.28515625" style="134" customWidth="1"/>
    <col min="262" max="262" width="1.140625" style="134" customWidth="1"/>
    <col min="263" max="263" width="2.28515625" style="134" customWidth="1"/>
    <col min="264" max="264" width="1.140625" style="134" customWidth="1"/>
    <col min="265" max="265" width="2.28515625" style="134" customWidth="1"/>
    <col min="266" max="266" width="3" style="134" customWidth="1"/>
    <col min="267" max="267" width="21.5703125" style="134" customWidth="1"/>
    <col min="268" max="268" width="1.7109375" style="134" customWidth="1"/>
    <col min="269" max="269" width="4.5703125" style="134" customWidth="1"/>
    <col min="270" max="270" width="5.42578125" style="134" customWidth="1"/>
    <col min="271" max="271" width="8.28515625" style="134" customWidth="1"/>
    <col min="272" max="272" width="2.28515625" style="134" customWidth="1"/>
    <col min="273" max="273" width="1.140625" style="134" customWidth="1"/>
    <col min="274" max="274" width="24" style="134" customWidth="1"/>
    <col min="275" max="275" width="3.5703125" style="134" customWidth="1"/>
    <col min="276" max="276" width="1" style="134" customWidth="1"/>
    <col min="277" max="277" width="11.42578125" style="134" customWidth="1"/>
    <col min="278" max="278" width="1.140625" style="134" customWidth="1"/>
    <col min="279" max="512" width="6.85546875" style="134" customWidth="1"/>
    <col min="513" max="516" width="1.140625" style="134" customWidth="1"/>
    <col min="517" max="517" width="2.28515625" style="134" customWidth="1"/>
    <col min="518" max="518" width="1.140625" style="134" customWidth="1"/>
    <col min="519" max="519" width="2.28515625" style="134" customWidth="1"/>
    <col min="520" max="520" width="1.140625" style="134" customWidth="1"/>
    <col min="521" max="521" width="2.28515625" style="134" customWidth="1"/>
    <col min="522" max="522" width="3" style="134" customWidth="1"/>
    <col min="523" max="523" width="21.5703125" style="134" customWidth="1"/>
    <col min="524" max="524" width="1.7109375" style="134" customWidth="1"/>
    <col min="525" max="525" width="4.5703125" style="134" customWidth="1"/>
    <col min="526" max="526" width="5.42578125" style="134" customWidth="1"/>
    <col min="527" max="527" width="8.28515625" style="134" customWidth="1"/>
    <col min="528" max="528" width="2.28515625" style="134" customWidth="1"/>
    <col min="529" max="529" width="1.140625" style="134" customWidth="1"/>
    <col min="530" max="530" width="24" style="134" customWidth="1"/>
    <col min="531" max="531" width="3.5703125" style="134" customWidth="1"/>
    <col min="532" max="532" width="1" style="134" customWidth="1"/>
    <col min="533" max="533" width="11.42578125" style="134" customWidth="1"/>
    <col min="534" max="534" width="1.140625" style="134" customWidth="1"/>
    <col min="535" max="768" width="6.85546875" style="134" customWidth="1"/>
    <col min="769" max="772" width="1.140625" style="134" customWidth="1"/>
    <col min="773" max="773" width="2.28515625" style="134" customWidth="1"/>
    <col min="774" max="774" width="1.140625" style="134" customWidth="1"/>
    <col min="775" max="775" width="2.28515625" style="134" customWidth="1"/>
    <col min="776" max="776" width="1.140625" style="134" customWidth="1"/>
    <col min="777" max="777" width="2.28515625" style="134" customWidth="1"/>
    <col min="778" max="778" width="3" style="134" customWidth="1"/>
    <col min="779" max="779" width="21.5703125" style="134" customWidth="1"/>
    <col min="780" max="780" width="1.7109375" style="134" customWidth="1"/>
    <col min="781" max="781" width="4.5703125" style="134" customWidth="1"/>
    <col min="782" max="782" width="5.42578125" style="134" customWidth="1"/>
    <col min="783" max="783" width="8.28515625" style="134" customWidth="1"/>
    <col min="784" max="784" width="2.28515625" style="134" customWidth="1"/>
    <col min="785" max="785" width="1.140625" style="134" customWidth="1"/>
    <col min="786" max="786" width="24" style="134" customWidth="1"/>
    <col min="787" max="787" width="3.5703125" style="134" customWidth="1"/>
    <col min="788" max="788" width="1" style="134" customWidth="1"/>
    <col min="789" max="789" width="11.42578125" style="134" customWidth="1"/>
    <col min="790" max="790" width="1.140625" style="134" customWidth="1"/>
    <col min="791" max="1024" width="6.85546875" style="134" customWidth="1"/>
    <col min="1025" max="1028" width="1.140625" style="134" customWidth="1"/>
    <col min="1029" max="1029" width="2.28515625" style="134" customWidth="1"/>
    <col min="1030" max="1030" width="1.140625" style="134" customWidth="1"/>
    <col min="1031" max="1031" width="2.28515625" style="134" customWidth="1"/>
    <col min="1032" max="1032" width="1.140625" style="134" customWidth="1"/>
    <col min="1033" max="1033" width="2.28515625" style="134" customWidth="1"/>
    <col min="1034" max="1034" width="3" style="134" customWidth="1"/>
    <col min="1035" max="1035" width="21.5703125" style="134" customWidth="1"/>
    <col min="1036" max="1036" width="1.7109375" style="134" customWidth="1"/>
    <col min="1037" max="1037" width="4.5703125" style="134" customWidth="1"/>
    <col min="1038" max="1038" width="5.42578125" style="134" customWidth="1"/>
    <col min="1039" max="1039" width="8.28515625" style="134" customWidth="1"/>
    <col min="1040" max="1040" width="2.28515625" style="134" customWidth="1"/>
    <col min="1041" max="1041" width="1.140625" style="134" customWidth="1"/>
    <col min="1042" max="1042" width="24" style="134" customWidth="1"/>
    <col min="1043" max="1043" width="3.5703125" style="134" customWidth="1"/>
    <col min="1044" max="1044" width="1" style="134" customWidth="1"/>
    <col min="1045" max="1045" width="11.42578125" style="134" customWidth="1"/>
    <col min="1046" max="1046" width="1.140625" style="134" customWidth="1"/>
    <col min="1047" max="1280" width="6.85546875" style="134" customWidth="1"/>
    <col min="1281" max="1284" width="1.140625" style="134" customWidth="1"/>
    <col min="1285" max="1285" width="2.28515625" style="134" customWidth="1"/>
    <col min="1286" max="1286" width="1.140625" style="134" customWidth="1"/>
    <col min="1287" max="1287" width="2.28515625" style="134" customWidth="1"/>
    <col min="1288" max="1288" width="1.140625" style="134" customWidth="1"/>
    <col min="1289" max="1289" width="2.28515625" style="134" customWidth="1"/>
    <col min="1290" max="1290" width="3" style="134" customWidth="1"/>
    <col min="1291" max="1291" width="21.5703125" style="134" customWidth="1"/>
    <col min="1292" max="1292" width="1.7109375" style="134" customWidth="1"/>
    <col min="1293" max="1293" width="4.5703125" style="134" customWidth="1"/>
    <col min="1294" max="1294" width="5.42578125" style="134" customWidth="1"/>
    <col min="1295" max="1295" width="8.28515625" style="134" customWidth="1"/>
    <col min="1296" max="1296" width="2.28515625" style="134" customWidth="1"/>
    <col min="1297" max="1297" width="1.140625" style="134" customWidth="1"/>
    <col min="1298" max="1298" width="24" style="134" customWidth="1"/>
    <col min="1299" max="1299" width="3.5703125" style="134" customWidth="1"/>
    <col min="1300" max="1300" width="1" style="134" customWidth="1"/>
    <col min="1301" max="1301" width="11.42578125" style="134" customWidth="1"/>
    <col min="1302" max="1302" width="1.140625" style="134" customWidth="1"/>
    <col min="1303" max="1536" width="6.85546875" style="134" customWidth="1"/>
    <col min="1537" max="1540" width="1.140625" style="134" customWidth="1"/>
    <col min="1541" max="1541" width="2.28515625" style="134" customWidth="1"/>
    <col min="1542" max="1542" width="1.140625" style="134" customWidth="1"/>
    <col min="1543" max="1543" width="2.28515625" style="134" customWidth="1"/>
    <col min="1544" max="1544" width="1.140625" style="134" customWidth="1"/>
    <col min="1545" max="1545" width="2.28515625" style="134" customWidth="1"/>
    <col min="1546" max="1546" width="3" style="134" customWidth="1"/>
    <col min="1547" max="1547" width="21.5703125" style="134" customWidth="1"/>
    <col min="1548" max="1548" width="1.7109375" style="134" customWidth="1"/>
    <col min="1549" max="1549" width="4.5703125" style="134" customWidth="1"/>
    <col min="1550" max="1550" width="5.42578125" style="134" customWidth="1"/>
    <col min="1551" max="1551" width="8.28515625" style="134" customWidth="1"/>
    <col min="1552" max="1552" width="2.28515625" style="134" customWidth="1"/>
    <col min="1553" max="1553" width="1.140625" style="134" customWidth="1"/>
    <col min="1554" max="1554" width="24" style="134" customWidth="1"/>
    <col min="1555" max="1555" width="3.5703125" style="134" customWidth="1"/>
    <col min="1556" max="1556" width="1" style="134" customWidth="1"/>
    <col min="1557" max="1557" width="11.42578125" style="134" customWidth="1"/>
    <col min="1558" max="1558" width="1.140625" style="134" customWidth="1"/>
    <col min="1559" max="1792" width="6.85546875" style="134" customWidth="1"/>
    <col min="1793" max="1796" width="1.140625" style="134" customWidth="1"/>
    <col min="1797" max="1797" width="2.28515625" style="134" customWidth="1"/>
    <col min="1798" max="1798" width="1.140625" style="134" customWidth="1"/>
    <col min="1799" max="1799" width="2.28515625" style="134" customWidth="1"/>
    <col min="1800" max="1800" width="1.140625" style="134" customWidth="1"/>
    <col min="1801" max="1801" width="2.28515625" style="134" customWidth="1"/>
    <col min="1802" max="1802" width="3" style="134" customWidth="1"/>
    <col min="1803" max="1803" width="21.5703125" style="134" customWidth="1"/>
    <col min="1804" max="1804" width="1.7109375" style="134" customWidth="1"/>
    <col min="1805" max="1805" width="4.5703125" style="134" customWidth="1"/>
    <col min="1806" max="1806" width="5.42578125" style="134" customWidth="1"/>
    <col min="1807" max="1807" width="8.28515625" style="134" customWidth="1"/>
    <col min="1808" max="1808" width="2.28515625" style="134" customWidth="1"/>
    <col min="1809" max="1809" width="1.140625" style="134" customWidth="1"/>
    <col min="1810" max="1810" width="24" style="134" customWidth="1"/>
    <col min="1811" max="1811" width="3.5703125" style="134" customWidth="1"/>
    <col min="1812" max="1812" width="1" style="134" customWidth="1"/>
    <col min="1813" max="1813" width="11.42578125" style="134" customWidth="1"/>
    <col min="1814" max="1814" width="1.140625" style="134" customWidth="1"/>
    <col min="1815" max="2048" width="6.85546875" style="134" customWidth="1"/>
    <col min="2049" max="2052" width="1.140625" style="134" customWidth="1"/>
    <col min="2053" max="2053" width="2.28515625" style="134" customWidth="1"/>
    <col min="2054" max="2054" width="1.140625" style="134" customWidth="1"/>
    <col min="2055" max="2055" width="2.28515625" style="134" customWidth="1"/>
    <col min="2056" max="2056" width="1.140625" style="134" customWidth="1"/>
    <col min="2057" max="2057" width="2.28515625" style="134" customWidth="1"/>
    <col min="2058" max="2058" width="3" style="134" customWidth="1"/>
    <col min="2059" max="2059" width="21.5703125" style="134" customWidth="1"/>
    <col min="2060" max="2060" width="1.7109375" style="134" customWidth="1"/>
    <col min="2061" max="2061" width="4.5703125" style="134" customWidth="1"/>
    <col min="2062" max="2062" width="5.42578125" style="134" customWidth="1"/>
    <col min="2063" max="2063" width="8.28515625" style="134" customWidth="1"/>
    <col min="2064" max="2064" width="2.28515625" style="134" customWidth="1"/>
    <col min="2065" max="2065" width="1.140625" style="134" customWidth="1"/>
    <col min="2066" max="2066" width="24" style="134" customWidth="1"/>
    <col min="2067" max="2067" width="3.5703125" style="134" customWidth="1"/>
    <col min="2068" max="2068" width="1" style="134" customWidth="1"/>
    <col min="2069" max="2069" width="11.42578125" style="134" customWidth="1"/>
    <col min="2070" max="2070" width="1.140625" style="134" customWidth="1"/>
    <col min="2071" max="2304" width="6.85546875" style="134" customWidth="1"/>
    <col min="2305" max="2308" width="1.140625" style="134" customWidth="1"/>
    <col min="2309" max="2309" width="2.28515625" style="134" customWidth="1"/>
    <col min="2310" max="2310" width="1.140625" style="134" customWidth="1"/>
    <col min="2311" max="2311" width="2.28515625" style="134" customWidth="1"/>
    <col min="2312" max="2312" width="1.140625" style="134" customWidth="1"/>
    <col min="2313" max="2313" width="2.28515625" style="134" customWidth="1"/>
    <col min="2314" max="2314" width="3" style="134" customWidth="1"/>
    <col min="2315" max="2315" width="21.5703125" style="134" customWidth="1"/>
    <col min="2316" max="2316" width="1.7109375" style="134" customWidth="1"/>
    <col min="2317" max="2317" width="4.5703125" style="134" customWidth="1"/>
    <col min="2318" max="2318" width="5.42578125" style="134" customWidth="1"/>
    <col min="2319" max="2319" width="8.28515625" style="134" customWidth="1"/>
    <col min="2320" max="2320" width="2.28515625" style="134" customWidth="1"/>
    <col min="2321" max="2321" width="1.140625" style="134" customWidth="1"/>
    <col min="2322" max="2322" width="24" style="134" customWidth="1"/>
    <col min="2323" max="2323" width="3.5703125" style="134" customWidth="1"/>
    <col min="2324" max="2324" width="1" style="134" customWidth="1"/>
    <col min="2325" max="2325" width="11.42578125" style="134" customWidth="1"/>
    <col min="2326" max="2326" width="1.140625" style="134" customWidth="1"/>
    <col min="2327" max="2560" width="6.85546875" style="134" customWidth="1"/>
    <col min="2561" max="2564" width="1.140625" style="134" customWidth="1"/>
    <col min="2565" max="2565" width="2.28515625" style="134" customWidth="1"/>
    <col min="2566" max="2566" width="1.140625" style="134" customWidth="1"/>
    <col min="2567" max="2567" width="2.28515625" style="134" customWidth="1"/>
    <col min="2568" max="2568" width="1.140625" style="134" customWidth="1"/>
    <col min="2569" max="2569" width="2.28515625" style="134" customWidth="1"/>
    <col min="2570" max="2570" width="3" style="134" customWidth="1"/>
    <col min="2571" max="2571" width="21.5703125" style="134" customWidth="1"/>
    <col min="2572" max="2572" width="1.7109375" style="134" customWidth="1"/>
    <col min="2573" max="2573" width="4.5703125" style="134" customWidth="1"/>
    <col min="2574" max="2574" width="5.42578125" style="134" customWidth="1"/>
    <col min="2575" max="2575" width="8.28515625" style="134" customWidth="1"/>
    <col min="2576" max="2576" width="2.28515625" style="134" customWidth="1"/>
    <col min="2577" max="2577" width="1.140625" style="134" customWidth="1"/>
    <col min="2578" max="2578" width="24" style="134" customWidth="1"/>
    <col min="2579" max="2579" width="3.5703125" style="134" customWidth="1"/>
    <col min="2580" max="2580" width="1" style="134" customWidth="1"/>
    <col min="2581" max="2581" width="11.42578125" style="134" customWidth="1"/>
    <col min="2582" max="2582" width="1.140625" style="134" customWidth="1"/>
    <col min="2583" max="2816" width="6.85546875" style="134" customWidth="1"/>
    <col min="2817" max="2820" width="1.140625" style="134" customWidth="1"/>
    <col min="2821" max="2821" width="2.28515625" style="134" customWidth="1"/>
    <col min="2822" max="2822" width="1.140625" style="134" customWidth="1"/>
    <col min="2823" max="2823" width="2.28515625" style="134" customWidth="1"/>
    <col min="2824" max="2824" width="1.140625" style="134" customWidth="1"/>
    <col min="2825" max="2825" width="2.28515625" style="134" customWidth="1"/>
    <col min="2826" max="2826" width="3" style="134" customWidth="1"/>
    <col min="2827" max="2827" width="21.5703125" style="134" customWidth="1"/>
    <col min="2828" max="2828" width="1.7109375" style="134" customWidth="1"/>
    <col min="2829" max="2829" width="4.5703125" style="134" customWidth="1"/>
    <col min="2830" max="2830" width="5.42578125" style="134" customWidth="1"/>
    <col min="2831" max="2831" width="8.28515625" style="134" customWidth="1"/>
    <col min="2832" max="2832" width="2.28515625" style="134" customWidth="1"/>
    <col min="2833" max="2833" width="1.140625" style="134" customWidth="1"/>
    <col min="2834" max="2834" width="24" style="134" customWidth="1"/>
    <col min="2835" max="2835" width="3.5703125" style="134" customWidth="1"/>
    <col min="2836" max="2836" width="1" style="134" customWidth="1"/>
    <col min="2837" max="2837" width="11.42578125" style="134" customWidth="1"/>
    <col min="2838" max="2838" width="1.140625" style="134" customWidth="1"/>
    <col min="2839" max="3072" width="6.85546875" style="134" customWidth="1"/>
    <col min="3073" max="3076" width="1.140625" style="134" customWidth="1"/>
    <col min="3077" max="3077" width="2.28515625" style="134" customWidth="1"/>
    <col min="3078" max="3078" width="1.140625" style="134" customWidth="1"/>
    <col min="3079" max="3079" width="2.28515625" style="134" customWidth="1"/>
    <col min="3080" max="3080" width="1.140625" style="134" customWidth="1"/>
    <col min="3081" max="3081" width="2.28515625" style="134" customWidth="1"/>
    <col min="3082" max="3082" width="3" style="134" customWidth="1"/>
    <col min="3083" max="3083" width="21.5703125" style="134" customWidth="1"/>
    <col min="3084" max="3084" width="1.7109375" style="134" customWidth="1"/>
    <col min="3085" max="3085" width="4.5703125" style="134" customWidth="1"/>
    <col min="3086" max="3086" width="5.42578125" style="134" customWidth="1"/>
    <col min="3087" max="3087" width="8.28515625" style="134" customWidth="1"/>
    <col min="3088" max="3088" width="2.28515625" style="134" customWidth="1"/>
    <col min="3089" max="3089" width="1.140625" style="134" customWidth="1"/>
    <col min="3090" max="3090" width="24" style="134" customWidth="1"/>
    <col min="3091" max="3091" width="3.5703125" style="134" customWidth="1"/>
    <col min="3092" max="3092" width="1" style="134" customWidth="1"/>
    <col min="3093" max="3093" width="11.42578125" style="134" customWidth="1"/>
    <col min="3094" max="3094" width="1.140625" style="134" customWidth="1"/>
    <col min="3095" max="3328" width="6.85546875" style="134" customWidth="1"/>
    <col min="3329" max="3332" width="1.140625" style="134" customWidth="1"/>
    <col min="3333" max="3333" width="2.28515625" style="134" customWidth="1"/>
    <col min="3334" max="3334" width="1.140625" style="134" customWidth="1"/>
    <col min="3335" max="3335" width="2.28515625" style="134" customWidth="1"/>
    <col min="3336" max="3336" width="1.140625" style="134" customWidth="1"/>
    <col min="3337" max="3337" width="2.28515625" style="134" customWidth="1"/>
    <col min="3338" max="3338" width="3" style="134" customWidth="1"/>
    <col min="3339" max="3339" width="21.5703125" style="134" customWidth="1"/>
    <col min="3340" max="3340" width="1.7109375" style="134" customWidth="1"/>
    <col min="3341" max="3341" width="4.5703125" style="134" customWidth="1"/>
    <col min="3342" max="3342" width="5.42578125" style="134" customWidth="1"/>
    <col min="3343" max="3343" width="8.28515625" style="134" customWidth="1"/>
    <col min="3344" max="3344" width="2.28515625" style="134" customWidth="1"/>
    <col min="3345" max="3345" width="1.140625" style="134" customWidth="1"/>
    <col min="3346" max="3346" width="24" style="134" customWidth="1"/>
    <col min="3347" max="3347" width="3.5703125" style="134" customWidth="1"/>
    <col min="3348" max="3348" width="1" style="134" customWidth="1"/>
    <col min="3349" max="3349" width="11.42578125" style="134" customWidth="1"/>
    <col min="3350" max="3350" width="1.140625" style="134" customWidth="1"/>
    <col min="3351" max="3584" width="6.85546875" style="134" customWidth="1"/>
    <col min="3585" max="3588" width="1.140625" style="134" customWidth="1"/>
    <col min="3589" max="3589" width="2.28515625" style="134" customWidth="1"/>
    <col min="3590" max="3590" width="1.140625" style="134" customWidth="1"/>
    <col min="3591" max="3591" width="2.28515625" style="134" customWidth="1"/>
    <col min="3592" max="3592" width="1.140625" style="134" customWidth="1"/>
    <col min="3593" max="3593" width="2.28515625" style="134" customWidth="1"/>
    <col min="3594" max="3594" width="3" style="134" customWidth="1"/>
    <col min="3595" max="3595" width="21.5703125" style="134" customWidth="1"/>
    <col min="3596" max="3596" width="1.7109375" style="134" customWidth="1"/>
    <col min="3597" max="3597" width="4.5703125" style="134" customWidth="1"/>
    <col min="3598" max="3598" width="5.42578125" style="134" customWidth="1"/>
    <col min="3599" max="3599" width="8.28515625" style="134" customWidth="1"/>
    <col min="3600" max="3600" width="2.28515625" style="134" customWidth="1"/>
    <col min="3601" max="3601" width="1.140625" style="134" customWidth="1"/>
    <col min="3602" max="3602" width="24" style="134" customWidth="1"/>
    <col min="3603" max="3603" width="3.5703125" style="134" customWidth="1"/>
    <col min="3604" max="3604" width="1" style="134" customWidth="1"/>
    <col min="3605" max="3605" width="11.42578125" style="134" customWidth="1"/>
    <col min="3606" max="3606" width="1.140625" style="134" customWidth="1"/>
    <col min="3607" max="3840" width="6.85546875" style="134" customWidth="1"/>
    <col min="3841" max="3844" width="1.140625" style="134" customWidth="1"/>
    <col min="3845" max="3845" width="2.28515625" style="134" customWidth="1"/>
    <col min="3846" max="3846" width="1.140625" style="134" customWidth="1"/>
    <col min="3847" max="3847" width="2.28515625" style="134" customWidth="1"/>
    <col min="3848" max="3848" width="1.140625" style="134" customWidth="1"/>
    <col min="3849" max="3849" width="2.28515625" style="134" customWidth="1"/>
    <col min="3850" max="3850" width="3" style="134" customWidth="1"/>
    <col min="3851" max="3851" width="21.5703125" style="134" customWidth="1"/>
    <col min="3852" max="3852" width="1.7109375" style="134" customWidth="1"/>
    <col min="3853" max="3853" width="4.5703125" style="134" customWidth="1"/>
    <col min="3854" max="3854" width="5.42578125" style="134" customWidth="1"/>
    <col min="3855" max="3855" width="8.28515625" style="134" customWidth="1"/>
    <col min="3856" max="3856" width="2.28515625" style="134" customWidth="1"/>
    <col min="3857" max="3857" width="1.140625" style="134" customWidth="1"/>
    <col min="3858" max="3858" width="24" style="134" customWidth="1"/>
    <col min="3859" max="3859" width="3.5703125" style="134" customWidth="1"/>
    <col min="3860" max="3860" width="1" style="134" customWidth="1"/>
    <col min="3861" max="3861" width="11.42578125" style="134" customWidth="1"/>
    <col min="3862" max="3862" width="1.140625" style="134" customWidth="1"/>
    <col min="3863" max="4096" width="6.85546875" style="134" customWidth="1"/>
    <col min="4097" max="4100" width="1.140625" style="134" customWidth="1"/>
    <col min="4101" max="4101" width="2.28515625" style="134" customWidth="1"/>
    <col min="4102" max="4102" width="1.140625" style="134" customWidth="1"/>
    <col min="4103" max="4103" width="2.28515625" style="134" customWidth="1"/>
    <col min="4104" max="4104" width="1.140625" style="134" customWidth="1"/>
    <col min="4105" max="4105" width="2.28515625" style="134" customWidth="1"/>
    <col min="4106" max="4106" width="3" style="134" customWidth="1"/>
    <col min="4107" max="4107" width="21.5703125" style="134" customWidth="1"/>
    <col min="4108" max="4108" width="1.7109375" style="134" customWidth="1"/>
    <col min="4109" max="4109" width="4.5703125" style="134" customWidth="1"/>
    <col min="4110" max="4110" width="5.42578125" style="134" customWidth="1"/>
    <col min="4111" max="4111" width="8.28515625" style="134" customWidth="1"/>
    <col min="4112" max="4112" width="2.28515625" style="134" customWidth="1"/>
    <col min="4113" max="4113" width="1.140625" style="134" customWidth="1"/>
    <col min="4114" max="4114" width="24" style="134" customWidth="1"/>
    <col min="4115" max="4115" width="3.5703125" style="134" customWidth="1"/>
    <col min="4116" max="4116" width="1" style="134" customWidth="1"/>
    <col min="4117" max="4117" width="11.42578125" style="134" customWidth="1"/>
    <col min="4118" max="4118" width="1.140625" style="134" customWidth="1"/>
    <col min="4119" max="4352" width="6.85546875" style="134" customWidth="1"/>
    <col min="4353" max="4356" width="1.140625" style="134" customWidth="1"/>
    <col min="4357" max="4357" width="2.28515625" style="134" customWidth="1"/>
    <col min="4358" max="4358" width="1.140625" style="134" customWidth="1"/>
    <col min="4359" max="4359" width="2.28515625" style="134" customWidth="1"/>
    <col min="4360" max="4360" width="1.140625" style="134" customWidth="1"/>
    <col min="4361" max="4361" width="2.28515625" style="134" customWidth="1"/>
    <col min="4362" max="4362" width="3" style="134" customWidth="1"/>
    <col min="4363" max="4363" width="21.5703125" style="134" customWidth="1"/>
    <col min="4364" max="4364" width="1.7109375" style="134" customWidth="1"/>
    <col min="4365" max="4365" width="4.5703125" style="134" customWidth="1"/>
    <col min="4366" max="4366" width="5.42578125" style="134" customWidth="1"/>
    <col min="4367" max="4367" width="8.28515625" style="134" customWidth="1"/>
    <col min="4368" max="4368" width="2.28515625" style="134" customWidth="1"/>
    <col min="4369" max="4369" width="1.140625" style="134" customWidth="1"/>
    <col min="4370" max="4370" width="24" style="134" customWidth="1"/>
    <col min="4371" max="4371" width="3.5703125" style="134" customWidth="1"/>
    <col min="4372" max="4372" width="1" style="134" customWidth="1"/>
    <col min="4373" max="4373" width="11.42578125" style="134" customWidth="1"/>
    <col min="4374" max="4374" width="1.140625" style="134" customWidth="1"/>
    <col min="4375" max="4608" width="6.85546875" style="134" customWidth="1"/>
    <col min="4609" max="4612" width="1.140625" style="134" customWidth="1"/>
    <col min="4613" max="4613" width="2.28515625" style="134" customWidth="1"/>
    <col min="4614" max="4614" width="1.140625" style="134" customWidth="1"/>
    <col min="4615" max="4615" width="2.28515625" style="134" customWidth="1"/>
    <col min="4616" max="4616" width="1.140625" style="134" customWidth="1"/>
    <col min="4617" max="4617" width="2.28515625" style="134" customWidth="1"/>
    <col min="4618" max="4618" width="3" style="134" customWidth="1"/>
    <col min="4619" max="4619" width="21.5703125" style="134" customWidth="1"/>
    <col min="4620" max="4620" width="1.7109375" style="134" customWidth="1"/>
    <col min="4621" max="4621" width="4.5703125" style="134" customWidth="1"/>
    <col min="4622" max="4622" width="5.42578125" style="134" customWidth="1"/>
    <col min="4623" max="4623" width="8.28515625" style="134" customWidth="1"/>
    <col min="4624" max="4624" width="2.28515625" style="134" customWidth="1"/>
    <col min="4625" max="4625" width="1.140625" style="134" customWidth="1"/>
    <col min="4626" max="4626" width="24" style="134" customWidth="1"/>
    <col min="4627" max="4627" width="3.5703125" style="134" customWidth="1"/>
    <col min="4628" max="4628" width="1" style="134" customWidth="1"/>
    <col min="4629" max="4629" width="11.42578125" style="134" customWidth="1"/>
    <col min="4630" max="4630" width="1.140625" style="134" customWidth="1"/>
    <col min="4631" max="4864" width="6.85546875" style="134" customWidth="1"/>
    <col min="4865" max="4868" width="1.140625" style="134" customWidth="1"/>
    <col min="4869" max="4869" width="2.28515625" style="134" customWidth="1"/>
    <col min="4870" max="4870" width="1.140625" style="134" customWidth="1"/>
    <col min="4871" max="4871" width="2.28515625" style="134" customWidth="1"/>
    <col min="4872" max="4872" width="1.140625" style="134" customWidth="1"/>
    <col min="4873" max="4873" width="2.28515625" style="134" customWidth="1"/>
    <col min="4874" max="4874" width="3" style="134" customWidth="1"/>
    <col min="4875" max="4875" width="21.5703125" style="134" customWidth="1"/>
    <col min="4876" max="4876" width="1.7109375" style="134" customWidth="1"/>
    <col min="4877" max="4877" width="4.5703125" style="134" customWidth="1"/>
    <col min="4878" max="4878" width="5.42578125" style="134" customWidth="1"/>
    <col min="4879" max="4879" width="8.28515625" style="134" customWidth="1"/>
    <col min="4880" max="4880" width="2.28515625" style="134" customWidth="1"/>
    <col min="4881" max="4881" width="1.140625" style="134" customWidth="1"/>
    <col min="4882" max="4882" width="24" style="134" customWidth="1"/>
    <col min="4883" max="4883" width="3.5703125" style="134" customWidth="1"/>
    <col min="4884" max="4884" width="1" style="134" customWidth="1"/>
    <col min="4885" max="4885" width="11.42578125" style="134" customWidth="1"/>
    <col min="4886" max="4886" width="1.140625" style="134" customWidth="1"/>
    <col min="4887" max="5120" width="6.85546875" style="134" customWidth="1"/>
    <col min="5121" max="5124" width="1.140625" style="134" customWidth="1"/>
    <col min="5125" max="5125" width="2.28515625" style="134" customWidth="1"/>
    <col min="5126" max="5126" width="1.140625" style="134" customWidth="1"/>
    <col min="5127" max="5127" width="2.28515625" style="134" customWidth="1"/>
    <col min="5128" max="5128" width="1.140625" style="134" customWidth="1"/>
    <col min="5129" max="5129" width="2.28515625" style="134" customWidth="1"/>
    <col min="5130" max="5130" width="3" style="134" customWidth="1"/>
    <col min="5131" max="5131" width="21.5703125" style="134" customWidth="1"/>
    <col min="5132" max="5132" width="1.7109375" style="134" customWidth="1"/>
    <col min="5133" max="5133" width="4.5703125" style="134" customWidth="1"/>
    <col min="5134" max="5134" width="5.42578125" style="134" customWidth="1"/>
    <col min="5135" max="5135" width="8.28515625" style="134" customWidth="1"/>
    <col min="5136" max="5136" width="2.28515625" style="134" customWidth="1"/>
    <col min="5137" max="5137" width="1.140625" style="134" customWidth="1"/>
    <col min="5138" max="5138" width="24" style="134" customWidth="1"/>
    <col min="5139" max="5139" width="3.5703125" style="134" customWidth="1"/>
    <col min="5140" max="5140" width="1" style="134" customWidth="1"/>
    <col min="5141" max="5141" width="11.42578125" style="134" customWidth="1"/>
    <col min="5142" max="5142" width="1.140625" style="134" customWidth="1"/>
    <col min="5143" max="5376" width="6.85546875" style="134" customWidth="1"/>
    <col min="5377" max="5380" width="1.140625" style="134" customWidth="1"/>
    <col min="5381" max="5381" width="2.28515625" style="134" customWidth="1"/>
    <col min="5382" max="5382" width="1.140625" style="134" customWidth="1"/>
    <col min="5383" max="5383" width="2.28515625" style="134" customWidth="1"/>
    <col min="5384" max="5384" width="1.140625" style="134" customWidth="1"/>
    <col min="5385" max="5385" width="2.28515625" style="134" customWidth="1"/>
    <col min="5386" max="5386" width="3" style="134" customWidth="1"/>
    <col min="5387" max="5387" width="21.5703125" style="134" customWidth="1"/>
    <col min="5388" max="5388" width="1.7109375" style="134" customWidth="1"/>
    <col min="5389" max="5389" width="4.5703125" style="134" customWidth="1"/>
    <col min="5390" max="5390" width="5.42578125" style="134" customWidth="1"/>
    <col min="5391" max="5391" width="8.28515625" style="134" customWidth="1"/>
    <col min="5392" max="5392" width="2.28515625" style="134" customWidth="1"/>
    <col min="5393" max="5393" width="1.140625" style="134" customWidth="1"/>
    <col min="5394" max="5394" width="24" style="134" customWidth="1"/>
    <col min="5395" max="5395" width="3.5703125" style="134" customWidth="1"/>
    <col min="5396" max="5396" width="1" style="134" customWidth="1"/>
    <col min="5397" max="5397" width="11.42578125" style="134" customWidth="1"/>
    <col min="5398" max="5398" width="1.140625" style="134" customWidth="1"/>
    <col min="5399" max="5632" width="6.85546875" style="134" customWidth="1"/>
    <col min="5633" max="5636" width="1.140625" style="134" customWidth="1"/>
    <col min="5637" max="5637" width="2.28515625" style="134" customWidth="1"/>
    <col min="5638" max="5638" width="1.140625" style="134" customWidth="1"/>
    <col min="5639" max="5639" width="2.28515625" style="134" customWidth="1"/>
    <col min="5640" max="5640" width="1.140625" style="134" customWidth="1"/>
    <col min="5641" max="5641" width="2.28515625" style="134" customWidth="1"/>
    <col min="5642" max="5642" width="3" style="134" customWidth="1"/>
    <col min="5643" max="5643" width="21.5703125" style="134" customWidth="1"/>
    <col min="5644" max="5644" width="1.7109375" style="134" customWidth="1"/>
    <col min="5645" max="5645" width="4.5703125" style="134" customWidth="1"/>
    <col min="5646" max="5646" width="5.42578125" style="134" customWidth="1"/>
    <col min="5647" max="5647" width="8.28515625" style="134" customWidth="1"/>
    <col min="5648" max="5648" width="2.28515625" style="134" customWidth="1"/>
    <col min="5649" max="5649" width="1.140625" style="134" customWidth="1"/>
    <col min="5650" max="5650" width="24" style="134" customWidth="1"/>
    <col min="5651" max="5651" width="3.5703125" style="134" customWidth="1"/>
    <col min="5652" max="5652" width="1" style="134" customWidth="1"/>
    <col min="5653" max="5653" width="11.42578125" style="134" customWidth="1"/>
    <col min="5654" max="5654" width="1.140625" style="134" customWidth="1"/>
    <col min="5655" max="5888" width="6.85546875" style="134" customWidth="1"/>
    <col min="5889" max="5892" width="1.140625" style="134" customWidth="1"/>
    <col min="5893" max="5893" width="2.28515625" style="134" customWidth="1"/>
    <col min="5894" max="5894" width="1.140625" style="134" customWidth="1"/>
    <col min="5895" max="5895" width="2.28515625" style="134" customWidth="1"/>
    <col min="5896" max="5896" width="1.140625" style="134" customWidth="1"/>
    <col min="5897" max="5897" width="2.28515625" style="134" customWidth="1"/>
    <col min="5898" max="5898" width="3" style="134" customWidth="1"/>
    <col min="5899" max="5899" width="21.5703125" style="134" customWidth="1"/>
    <col min="5900" max="5900" width="1.7109375" style="134" customWidth="1"/>
    <col min="5901" max="5901" width="4.5703125" style="134" customWidth="1"/>
    <col min="5902" max="5902" width="5.42578125" style="134" customWidth="1"/>
    <col min="5903" max="5903" width="8.28515625" style="134" customWidth="1"/>
    <col min="5904" max="5904" width="2.28515625" style="134" customWidth="1"/>
    <col min="5905" max="5905" width="1.140625" style="134" customWidth="1"/>
    <col min="5906" max="5906" width="24" style="134" customWidth="1"/>
    <col min="5907" max="5907" width="3.5703125" style="134" customWidth="1"/>
    <col min="5908" max="5908" width="1" style="134" customWidth="1"/>
    <col min="5909" max="5909" width="11.42578125" style="134" customWidth="1"/>
    <col min="5910" max="5910" width="1.140625" style="134" customWidth="1"/>
    <col min="5911" max="6144" width="6.85546875" style="134" customWidth="1"/>
    <col min="6145" max="6148" width="1.140625" style="134" customWidth="1"/>
    <col min="6149" max="6149" width="2.28515625" style="134" customWidth="1"/>
    <col min="6150" max="6150" width="1.140625" style="134" customWidth="1"/>
    <col min="6151" max="6151" width="2.28515625" style="134" customWidth="1"/>
    <col min="6152" max="6152" width="1.140625" style="134" customWidth="1"/>
    <col min="6153" max="6153" width="2.28515625" style="134" customWidth="1"/>
    <col min="6154" max="6154" width="3" style="134" customWidth="1"/>
    <col min="6155" max="6155" width="21.5703125" style="134" customWidth="1"/>
    <col min="6156" max="6156" width="1.7109375" style="134" customWidth="1"/>
    <col min="6157" max="6157" width="4.5703125" style="134" customWidth="1"/>
    <col min="6158" max="6158" width="5.42578125" style="134" customWidth="1"/>
    <col min="6159" max="6159" width="8.28515625" style="134" customWidth="1"/>
    <col min="6160" max="6160" width="2.28515625" style="134" customWidth="1"/>
    <col min="6161" max="6161" width="1.140625" style="134" customWidth="1"/>
    <col min="6162" max="6162" width="24" style="134" customWidth="1"/>
    <col min="6163" max="6163" width="3.5703125" style="134" customWidth="1"/>
    <col min="6164" max="6164" width="1" style="134" customWidth="1"/>
    <col min="6165" max="6165" width="11.42578125" style="134" customWidth="1"/>
    <col min="6166" max="6166" width="1.140625" style="134" customWidth="1"/>
    <col min="6167" max="6400" width="6.85546875" style="134" customWidth="1"/>
    <col min="6401" max="6404" width="1.140625" style="134" customWidth="1"/>
    <col min="6405" max="6405" width="2.28515625" style="134" customWidth="1"/>
    <col min="6406" max="6406" width="1.140625" style="134" customWidth="1"/>
    <col min="6407" max="6407" width="2.28515625" style="134" customWidth="1"/>
    <col min="6408" max="6408" width="1.140625" style="134" customWidth="1"/>
    <col min="6409" max="6409" width="2.28515625" style="134" customWidth="1"/>
    <col min="6410" max="6410" width="3" style="134" customWidth="1"/>
    <col min="6411" max="6411" width="21.5703125" style="134" customWidth="1"/>
    <col min="6412" max="6412" width="1.7109375" style="134" customWidth="1"/>
    <col min="6413" max="6413" width="4.5703125" style="134" customWidth="1"/>
    <col min="6414" max="6414" width="5.42578125" style="134" customWidth="1"/>
    <col min="6415" max="6415" width="8.28515625" style="134" customWidth="1"/>
    <col min="6416" max="6416" width="2.28515625" style="134" customWidth="1"/>
    <col min="6417" max="6417" width="1.140625" style="134" customWidth="1"/>
    <col min="6418" max="6418" width="24" style="134" customWidth="1"/>
    <col min="6419" max="6419" width="3.5703125" style="134" customWidth="1"/>
    <col min="6420" max="6420" width="1" style="134" customWidth="1"/>
    <col min="6421" max="6421" width="11.42578125" style="134" customWidth="1"/>
    <col min="6422" max="6422" width="1.140625" style="134" customWidth="1"/>
    <col min="6423" max="6656" width="6.85546875" style="134" customWidth="1"/>
    <col min="6657" max="6660" width="1.140625" style="134" customWidth="1"/>
    <col min="6661" max="6661" width="2.28515625" style="134" customWidth="1"/>
    <col min="6662" max="6662" width="1.140625" style="134" customWidth="1"/>
    <col min="6663" max="6663" width="2.28515625" style="134" customWidth="1"/>
    <col min="6664" max="6664" width="1.140625" style="134" customWidth="1"/>
    <col min="6665" max="6665" width="2.28515625" style="134" customWidth="1"/>
    <col min="6666" max="6666" width="3" style="134" customWidth="1"/>
    <col min="6667" max="6667" width="21.5703125" style="134" customWidth="1"/>
    <col min="6668" max="6668" width="1.7109375" style="134" customWidth="1"/>
    <col min="6669" max="6669" width="4.5703125" style="134" customWidth="1"/>
    <col min="6670" max="6670" width="5.42578125" style="134" customWidth="1"/>
    <col min="6671" max="6671" width="8.28515625" style="134" customWidth="1"/>
    <col min="6672" max="6672" width="2.28515625" style="134" customWidth="1"/>
    <col min="6673" max="6673" width="1.140625" style="134" customWidth="1"/>
    <col min="6674" max="6674" width="24" style="134" customWidth="1"/>
    <col min="6675" max="6675" width="3.5703125" style="134" customWidth="1"/>
    <col min="6676" max="6676" width="1" style="134" customWidth="1"/>
    <col min="6677" max="6677" width="11.42578125" style="134" customWidth="1"/>
    <col min="6678" max="6678" width="1.140625" style="134" customWidth="1"/>
    <col min="6679" max="6912" width="6.85546875" style="134" customWidth="1"/>
    <col min="6913" max="6916" width="1.140625" style="134" customWidth="1"/>
    <col min="6917" max="6917" width="2.28515625" style="134" customWidth="1"/>
    <col min="6918" max="6918" width="1.140625" style="134" customWidth="1"/>
    <col min="6919" max="6919" width="2.28515625" style="134" customWidth="1"/>
    <col min="6920" max="6920" width="1.140625" style="134" customWidth="1"/>
    <col min="6921" max="6921" width="2.28515625" style="134" customWidth="1"/>
    <col min="6922" max="6922" width="3" style="134" customWidth="1"/>
    <col min="6923" max="6923" width="21.5703125" style="134" customWidth="1"/>
    <col min="6924" max="6924" width="1.7109375" style="134" customWidth="1"/>
    <col min="6925" max="6925" width="4.5703125" style="134" customWidth="1"/>
    <col min="6926" max="6926" width="5.42578125" style="134" customWidth="1"/>
    <col min="6927" max="6927" width="8.28515625" style="134" customWidth="1"/>
    <col min="6928" max="6928" width="2.28515625" style="134" customWidth="1"/>
    <col min="6929" max="6929" width="1.140625" style="134" customWidth="1"/>
    <col min="6930" max="6930" width="24" style="134" customWidth="1"/>
    <col min="6931" max="6931" width="3.5703125" style="134" customWidth="1"/>
    <col min="6932" max="6932" width="1" style="134" customWidth="1"/>
    <col min="6933" max="6933" width="11.42578125" style="134" customWidth="1"/>
    <col min="6934" max="6934" width="1.140625" style="134" customWidth="1"/>
    <col min="6935" max="7168" width="6.85546875" style="134" customWidth="1"/>
    <col min="7169" max="7172" width="1.140625" style="134" customWidth="1"/>
    <col min="7173" max="7173" width="2.28515625" style="134" customWidth="1"/>
    <col min="7174" max="7174" width="1.140625" style="134" customWidth="1"/>
    <col min="7175" max="7175" width="2.28515625" style="134" customWidth="1"/>
    <col min="7176" max="7176" width="1.140625" style="134" customWidth="1"/>
    <col min="7177" max="7177" width="2.28515625" style="134" customWidth="1"/>
    <col min="7178" max="7178" width="3" style="134" customWidth="1"/>
    <col min="7179" max="7179" width="21.5703125" style="134" customWidth="1"/>
    <col min="7180" max="7180" width="1.7109375" style="134" customWidth="1"/>
    <col min="7181" max="7181" width="4.5703125" style="134" customWidth="1"/>
    <col min="7182" max="7182" width="5.42578125" style="134" customWidth="1"/>
    <col min="7183" max="7183" width="8.28515625" style="134" customWidth="1"/>
    <col min="7184" max="7184" width="2.28515625" style="134" customWidth="1"/>
    <col min="7185" max="7185" width="1.140625" style="134" customWidth="1"/>
    <col min="7186" max="7186" width="24" style="134" customWidth="1"/>
    <col min="7187" max="7187" width="3.5703125" style="134" customWidth="1"/>
    <col min="7188" max="7188" width="1" style="134" customWidth="1"/>
    <col min="7189" max="7189" width="11.42578125" style="134" customWidth="1"/>
    <col min="7190" max="7190" width="1.140625" style="134" customWidth="1"/>
    <col min="7191" max="7424" width="6.85546875" style="134" customWidth="1"/>
    <col min="7425" max="7428" width="1.140625" style="134" customWidth="1"/>
    <col min="7429" max="7429" width="2.28515625" style="134" customWidth="1"/>
    <col min="7430" max="7430" width="1.140625" style="134" customWidth="1"/>
    <col min="7431" max="7431" width="2.28515625" style="134" customWidth="1"/>
    <col min="7432" max="7432" width="1.140625" style="134" customWidth="1"/>
    <col min="7433" max="7433" width="2.28515625" style="134" customWidth="1"/>
    <col min="7434" max="7434" width="3" style="134" customWidth="1"/>
    <col min="7435" max="7435" width="21.5703125" style="134" customWidth="1"/>
    <col min="7436" max="7436" width="1.7109375" style="134" customWidth="1"/>
    <col min="7437" max="7437" width="4.5703125" style="134" customWidth="1"/>
    <col min="7438" max="7438" width="5.42578125" style="134" customWidth="1"/>
    <col min="7439" max="7439" width="8.28515625" style="134" customWidth="1"/>
    <col min="7440" max="7440" width="2.28515625" style="134" customWidth="1"/>
    <col min="7441" max="7441" width="1.140625" style="134" customWidth="1"/>
    <col min="7442" max="7442" width="24" style="134" customWidth="1"/>
    <col min="7443" max="7443" width="3.5703125" style="134" customWidth="1"/>
    <col min="7444" max="7444" width="1" style="134" customWidth="1"/>
    <col min="7445" max="7445" width="11.42578125" style="134" customWidth="1"/>
    <col min="7446" max="7446" width="1.140625" style="134" customWidth="1"/>
    <col min="7447" max="7680" width="6.85546875" style="134" customWidth="1"/>
    <col min="7681" max="7684" width="1.140625" style="134" customWidth="1"/>
    <col min="7685" max="7685" width="2.28515625" style="134" customWidth="1"/>
    <col min="7686" max="7686" width="1.140625" style="134" customWidth="1"/>
    <col min="7687" max="7687" width="2.28515625" style="134" customWidth="1"/>
    <col min="7688" max="7688" width="1.140625" style="134" customWidth="1"/>
    <col min="7689" max="7689" width="2.28515625" style="134" customWidth="1"/>
    <col min="7690" max="7690" width="3" style="134" customWidth="1"/>
    <col min="7691" max="7691" width="21.5703125" style="134" customWidth="1"/>
    <col min="7692" max="7692" width="1.7109375" style="134" customWidth="1"/>
    <col min="7693" max="7693" width="4.5703125" style="134" customWidth="1"/>
    <col min="7694" max="7694" width="5.42578125" style="134" customWidth="1"/>
    <col min="7695" max="7695" width="8.28515625" style="134" customWidth="1"/>
    <col min="7696" max="7696" width="2.28515625" style="134" customWidth="1"/>
    <col min="7697" max="7697" width="1.140625" style="134" customWidth="1"/>
    <col min="7698" max="7698" width="24" style="134" customWidth="1"/>
    <col min="7699" max="7699" width="3.5703125" style="134" customWidth="1"/>
    <col min="7700" max="7700" width="1" style="134" customWidth="1"/>
    <col min="7701" max="7701" width="11.42578125" style="134" customWidth="1"/>
    <col min="7702" max="7702" width="1.140625" style="134" customWidth="1"/>
    <col min="7703" max="7936" width="6.85546875" style="134" customWidth="1"/>
    <col min="7937" max="7940" width="1.140625" style="134" customWidth="1"/>
    <col min="7941" max="7941" width="2.28515625" style="134" customWidth="1"/>
    <col min="7942" max="7942" width="1.140625" style="134" customWidth="1"/>
    <col min="7943" max="7943" width="2.28515625" style="134" customWidth="1"/>
    <col min="7944" max="7944" width="1.140625" style="134" customWidth="1"/>
    <col min="7945" max="7945" width="2.28515625" style="134" customWidth="1"/>
    <col min="7946" max="7946" width="3" style="134" customWidth="1"/>
    <col min="7947" max="7947" width="21.5703125" style="134" customWidth="1"/>
    <col min="7948" max="7948" width="1.7109375" style="134" customWidth="1"/>
    <col min="7949" max="7949" width="4.5703125" style="134" customWidth="1"/>
    <col min="7950" max="7950" width="5.42578125" style="134" customWidth="1"/>
    <col min="7951" max="7951" width="8.28515625" style="134" customWidth="1"/>
    <col min="7952" max="7952" width="2.28515625" style="134" customWidth="1"/>
    <col min="7953" max="7953" width="1.140625" style="134" customWidth="1"/>
    <col min="7954" max="7954" width="24" style="134" customWidth="1"/>
    <col min="7955" max="7955" width="3.5703125" style="134" customWidth="1"/>
    <col min="7956" max="7956" width="1" style="134" customWidth="1"/>
    <col min="7957" max="7957" width="11.42578125" style="134" customWidth="1"/>
    <col min="7958" max="7958" width="1.140625" style="134" customWidth="1"/>
    <col min="7959" max="8192" width="6.85546875" style="134" customWidth="1"/>
    <col min="8193" max="8196" width="1.140625" style="134" customWidth="1"/>
    <col min="8197" max="8197" width="2.28515625" style="134" customWidth="1"/>
    <col min="8198" max="8198" width="1.140625" style="134" customWidth="1"/>
    <col min="8199" max="8199" width="2.28515625" style="134" customWidth="1"/>
    <col min="8200" max="8200" width="1.140625" style="134" customWidth="1"/>
    <col min="8201" max="8201" width="2.28515625" style="134" customWidth="1"/>
    <col min="8202" max="8202" width="3" style="134" customWidth="1"/>
    <col min="8203" max="8203" width="21.5703125" style="134" customWidth="1"/>
    <col min="8204" max="8204" width="1.7109375" style="134" customWidth="1"/>
    <col min="8205" max="8205" width="4.5703125" style="134" customWidth="1"/>
    <col min="8206" max="8206" width="5.42578125" style="134" customWidth="1"/>
    <col min="8207" max="8207" width="8.28515625" style="134" customWidth="1"/>
    <col min="8208" max="8208" width="2.28515625" style="134" customWidth="1"/>
    <col min="8209" max="8209" width="1.140625" style="134" customWidth="1"/>
    <col min="8210" max="8210" width="24" style="134" customWidth="1"/>
    <col min="8211" max="8211" width="3.5703125" style="134" customWidth="1"/>
    <col min="8212" max="8212" width="1" style="134" customWidth="1"/>
    <col min="8213" max="8213" width="11.42578125" style="134" customWidth="1"/>
    <col min="8214" max="8214" width="1.140625" style="134" customWidth="1"/>
    <col min="8215" max="8448" width="6.85546875" style="134" customWidth="1"/>
    <col min="8449" max="8452" width="1.140625" style="134" customWidth="1"/>
    <col min="8453" max="8453" width="2.28515625" style="134" customWidth="1"/>
    <col min="8454" max="8454" width="1.140625" style="134" customWidth="1"/>
    <col min="8455" max="8455" width="2.28515625" style="134" customWidth="1"/>
    <col min="8456" max="8456" width="1.140625" style="134" customWidth="1"/>
    <col min="8457" max="8457" width="2.28515625" style="134" customWidth="1"/>
    <col min="8458" max="8458" width="3" style="134" customWidth="1"/>
    <col min="8459" max="8459" width="21.5703125" style="134" customWidth="1"/>
    <col min="8460" max="8460" width="1.7109375" style="134" customWidth="1"/>
    <col min="8461" max="8461" width="4.5703125" style="134" customWidth="1"/>
    <col min="8462" max="8462" width="5.42578125" style="134" customWidth="1"/>
    <col min="8463" max="8463" width="8.28515625" style="134" customWidth="1"/>
    <col min="8464" max="8464" width="2.28515625" style="134" customWidth="1"/>
    <col min="8465" max="8465" width="1.140625" style="134" customWidth="1"/>
    <col min="8466" max="8466" width="24" style="134" customWidth="1"/>
    <col min="8467" max="8467" width="3.5703125" style="134" customWidth="1"/>
    <col min="8468" max="8468" width="1" style="134" customWidth="1"/>
    <col min="8469" max="8469" width="11.42578125" style="134" customWidth="1"/>
    <col min="8470" max="8470" width="1.140625" style="134" customWidth="1"/>
    <col min="8471" max="8704" width="6.85546875" style="134" customWidth="1"/>
    <col min="8705" max="8708" width="1.140625" style="134" customWidth="1"/>
    <col min="8709" max="8709" width="2.28515625" style="134" customWidth="1"/>
    <col min="8710" max="8710" width="1.140625" style="134" customWidth="1"/>
    <col min="8711" max="8711" width="2.28515625" style="134" customWidth="1"/>
    <col min="8712" max="8712" width="1.140625" style="134" customWidth="1"/>
    <col min="8713" max="8713" width="2.28515625" style="134" customWidth="1"/>
    <col min="8714" max="8714" width="3" style="134" customWidth="1"/>
    <col min="8715" max="8715" width="21.5703125" style="134" customWidth="1"/>
    <col min="8716" max="8716" width="1.7109375" style="134" customWidth="1"/>
    <col min="8717" max="8717" width="4.5703125" style="134" customWidth="1"/>
    <col min="8718" max="8718" width="5.42578125" style="134" customWidth="1"/>
    <col min="8719" max="8719" width="8.28515625" style="134" customWidth="1"/>
    <col min="8720" max="8720" width="2.28515625" style="134" customWidth="1"/>
    <col min="8721" max="8721" width="1.140625" style="134" customWidth="1"/>
    <col min="8722" max="8722" width="24" style="134" customWidth="1"/>
    <col min="8723" max="8723" width="3.5703125" style="134" customWidth="1"/>
    <col min="8724" max="8724" width="1" style="134" customWidth="1"/>
    <col min="8725" max="8725" width="11.42578125" style="134" customWidth="1"/>
    <col min="8726" max="8726" width="1.140625" style="134" customWidth="1"/>
    <col min="8727" max="8960" width="6.85546875" style="134" customWidth="1"/>
    <col min="8961" max="8964" width="1.140625" style="134" customWidth="1"/>
    <col min="8965" max="8965" width="2.28515625" style="134" customWidth="1"/>
    <col min="8966" max="8966" width="1.140625" style="134" customWidth="1"/>
    <col min="8967" max="8967" width="2.28515625" style="134" customWidth="1"/>
    <col min="8968" max="8968" width="1.140625" style="134" customWidth="1"/>
    <col min="8969" max="8969" width="2.28515625" style="134" customWidth="1"/>
    <col min="8970" max="8970" width="3" style="134" customWidth="1"/>
    <col min="8971" max="8971" width="21.5703125" style="134" customWidth="1"/>
    <col min="8972" max="8972" width="1.7109375" style="134" customWidth="1"/>
    <col min="8973" max="8973" width="4.5703125" style="134" customWidth="1"/>
    <col min="8974" max="8974" width="5.42578125" style="134" customWidth="1"/>
    <col min="8975" max="8975" width="8.28515625" style="134" customWidth="1"/>
    <col min="8976" max="8976" width="2.28515625" style="134" customWidth="1"/>
    <col min="8977" max="8977" width="1.140625" style="134" customWidth="1"/>
    <col min="8978" max="8978" width="24" style="134" customWidth="1"/>
    <col min="8979" max="8979" width="3.5703125" style="134" customWidth="1"/>
    <col min="8980" max="8980" width="1" style="134" customWidth="1"/>
    <col min="8981" max="8981" width="11.42578125" style="134" customWidth="1"/>
    <col min="8982" max="8982" width="1.140625" style="134" customWidth="1"/>
    <col min="8983" max="9216" width="6.85546875" style="134" customWidth="1"/>
    <col min="9217" max="9220" width="1.140625" style="134" customWidth="1"/>
    <col min="9221" max="9221" width="2.28515625" style="134" customWidth="1"/>
    <col min="9222" max="9222" width="1.140625" style="134" customWidth="1"/>
    <col min="9223" max="9223" width="2.28515625" style="134" customWidth="1"/>
    <col min="9224" max="9224" width="1.140625" style="134" customWidth="1"/>
    <col min="9225" max="9225" width="2.28515625" style="134" customWidth="1"/>
    <col min="9226" max="9226" width="3" style="134" customWidth="1"/>
    <col min="9227" max="9227" width="21.5703125" style="134" customWidth="1"/>
    <col min="9228" max="9228" width="1.7109375" style="134" customWidth="1"/>
    <col min="9229" max="9229" width="4.5703125" style="134" customWidth="1"/>
    <col min="9230" max="9230" width="5.42578125" style="134" customWidth="1"/>
    <col min="9231" max="9231" width="8.28515625" style="134" customWidth="1"/>
    <col min="9232" max="9232" width="2.28515625" style="134" customWidth="1"/>
    <col min="9233" max="9233" width="1.140625" style="134" customWidth="1"/>
    <col min="9234" max="9234" width="24" style="134" customWidth="1"/>
    <col min="9235" max="9235" width="3.5703125" style="134" customWidth="1"/>
    <col min="9236" max="9236" width="1" style="134" customWidth="1"/>
    <col min="9237" max="9237" width="11.42578125" style="134" customWidth="1"/>
    <col min="9238" max="9238" width="1.140625" style="134" customWidth="1"/>
    <col min="9239" max="9472" width="6.85546875" style="134" customWidth="1"/>
    <col min="9473" max="9476" width="1.140625" style="134" customWidth="1"/>
    <col min="9477" max="9477" width="2.28515625" style="134" customWidth="1"/>
    <col min="9478" max="9478" width="1.140625" style="134" customWidth="1"/>
    <col min="9479" max="9479" width="2.28515625" style="134" customWidth="1"/>
    <col min="9480" max="9480" width="1.140625" style="134" customWidth="1"/>
    <col min="9481" max="9481" width="2.28515625" style="134" customWidth="1"/>
    <col min="9482" max="9482" width="3" style="134" customWidth="1"/>
    <col min="9483" max="9483" width="21.5703125" style="134" customWidth="1"/>
    <col min="9484" max="9484" width="1.7109375" style="134" customWidth="1"/>
    <col min="9485" max="9485" width="4.5703125" style="134" customWidth="1"/>
    <col min="9486" max="9486" width="5.42578125" style="134" customWidth="1"/>
    <col min="9487" max="9487" width="8.28515625" style="134" customWidth="1"/>
    <col min="9488" max="9488" width="2.28515625" style="134" customWidth="1"/>
    <col min="9489" max="9489" width="1.140625" style="134" customWidth="1"/>
    <col min="9490" max="9490" width="24" style="134" customWidth="1"/>
    <col min="9491" max="9491" width="3.5703125" style="134" customWidth="1"/>
    <col min="9492" max="9492" width="1" style="134" customWidth="1"/>
    <col min="9493" max="9493" width="11.42578125" style="134" customWidth="1"/>
    <col min="9494" max="9494" width="1.140625" style="134" customWidth="1"/>
    <col min="9495" max="9728" width="6.85546875" style="134" customWidth="1"/>
    <col min="9729" max="9732" width="1.140625" style="134" customWidth="1"/>
    <col min="9733" max="9733" width="2.28515625" style="134" customWidth="1"/>
    <col min="9734" max="9734" width="1.140625" style="134" customWidth="1"/>
    <col min="9735" max="9735" width="2.28515625" style="134" customWidth="1"/>
    <col min="9736" max="9736" width="1.140625" style="134" customWidth="1"/>
    <col min="9737" max="9737" width="2.28515625" style="134" customWidth="1"/>
    <col min="9738" max="9738" width="3" style="134" customWidth="1"/>
    <col min="9739" max="9739" width="21.5703125" style="134" customWidth="1"/>
    <col min="9740" max="9740" width="1.7109375" style="134" customWidth="1"/>
    <col min="9741" max="9741" width="4.5703125" style="134" customWidth="1"/>
    <col min="9742" max="9742" width="5.42578125" style="134" customWidth="1"/>
    <col min="9743" max="9743" width="8.28515625" style="134" customWidth="1"/>
    <col min="9744" max="9744" width="2.28515625" style="134" customWidth="1"/>
    <col min="9745" max="9745" width="1.140625" style="134" customWidth="1"/>
    <col min="9746" max="9746" width="24" style="134" customWidth="1"/>
    <col min="9747" max="9747" width="3.5703125" style="134" customWidth="1"/>
    <col min="9748" max="9748" width="1" style="134" customWidth="1"/>
    <col min="9749" max="9749" width="11.42578125" style="134" customWidth="1"/>
    <col min="9750" max="9750" width="1.140625" style="134" customWidth="1"/>
    <col min="9751" max="9984" width="6.85546875" style="134" customWidth="1"/>
    <col min="9985" max="9988" width="1.140625" style="134" customWidth="1"/>
    <col min="9989" max="9989" width="2.28515625" style="134" customWidth="1"/>
    <col min="9990" max="9990" width="1.140625" style="134" customWidth="1"/>
    <col min="9991" max="9991" width="2.28515625" style="134" customWidth="1"/>
    <col min="9992" max="9992" width="1.140625" style="134" customWidth="1"/>
    <col min="9993" max="9993" width="2.28515625" style="134" customWidth="1"/>
    <col min="9994" max="9994" width="3" style="134" customWidth="1"/>
    <col min="9995" max="9995" width="21.5703125" style="134" customWidth="1"/>
    <col min="9996" max="9996" width="1.7109375" style="134" customWidth="1"/>
    <col min="9997" max="9997" width="4.5703125" style="134" customWidth="1"/>
    <col min="9998" max="9998" width="5.42578125" style="134" customWidth="1"/>
    <col min="9999" max="9999" width="8.28515625" style="134" customWidth="1"/>
    <col min="10000" max="10000" width="2.28515625" style="134" customWidth="1"/>
    <col min="10001" max="10001" width="1.140625" style="134" customWidth="1"/>
    <col min="10002" max="10002" width="24" style="134" customWidth="1"/>
    <col min="10003" max="10003" width="3.5703125" style="134" customWidth="1"/>
    <col min="10004" max="10004" width="1" style="134" customWidth="1"/>
    <col min="10005" max="10005" width="11.42578125" style="134" customWidth="1"/>
    <col min="10006" max="10006" width="1.140625" style="134" customWidth="1"/>
    <col min="10007" max="10240" width="6.85546875" style="134" customWidth="1"/>
    <col min="10241" max="10244" width="1.140625" style="134" customWidth="1"/>
    <col min="10245" max="10245" width="2.28515625" style="134" customWidth="1"/>
    <col min="10246" max="10246" width="1.140625" style="134" customWidth="1"/>
    <col min="10247" max="10247" width="2.28515625" style="134" customWidth="1"/>
    <col min="10248" max="10248" width="1.140625" style="134" customWidth="1"/>
    <col min="10249" max="10249" width="2.28515625" style="134" customWidth="1"/>
    <col min="10250" max="10250" width="3" style="134" customWidth="1"/>
    <col min="10251" max="10251" width="21.5703125" style="134" customWidth="1"/>
    <col min="10252" max="10252" width="1.7109375" style="134" customWidth="1"/>
    <col min="10253" max="10253" width="4.5703125" style="134" customWidth="1"/>
    <col min="10254" max="10254" width="5.42578125" style="134" customWidth="1"/>
    <col min="10255" max="10255" width="8.28515625" style="134" customWidth="1"/>
    <col min="10256" max="10256" width="2.28515625" style="134" customWidth="1"/>
    <col min="10257" max="10257" width="1.140625" style="134" customWidth="1"/>
    <col min="10258" max="10258" width="24" style="134" customWidth="1"/>
    <col min="10259" max="10259" width="3.5703125" style="134" customWidth="1"/>
    <col min="10260" max="10260" width="1" style="134" customWidth="1"/>
    <col min="10261" max="10261" width="11.42578125" style="134" customWidth="1"/>
    <col min="10262" max="10262" width="1.140625" style="134" customWidth="1"/>
    <col min="10263" max="10496" width="6.85546875" style="134" customWidth="1"/>
    <col min="10497" max="10500" width="1.140625" style="134" customWidth="1"/>
    <col min="10501" max="10501" width="2.28515625" style="134" customWidth="1"/>
    <col min="10502" max="10502" width="1.140625" style="134" customWidth="1"/>
    <col min="10503" max="10503" width="2.28515625" style="134" customWidth="1"/>
    <col min="10504" max="10504" width="1.140625" style="134" customWidth="1"/>
    <col min="10505" max="10505" width="2.28515625" style="134" customWidth="1"/>
    <col min="10506" max="10506" width="3" style="134" customWidth="1"/>
    <col min="10507" max="10507" width="21.5703125" style="134" customWidth="1"/>
    <col min="10508" max="10508" width="1.7109375" style="134" customWidth="1"/>
    <col min="10509" max="10509" width="4.5703125" style="134" customWidth="1"/>
    <col min="10510" max="10510" width="5.42578125" style="134" customWidth="1"/>
    <col min="10511" max="10511" width="8.28515625" style="134" customWidth="1"/>
    <col min="10512" max="10512" width="2.28515625" style="134" customWidth="1"/>
    <col min="10513" max="10513" width="1.140625" style="134" customWidth="1"/>
    <col min="10514" max="10514" width="24" style="134" customWidth="1"/>
    <col min="10515" max="10515" width="3.5703125" style="134" customWidth="1"/>
    <col min="10516" max="10516" width="1" style="134" customWidth="1"/>
    <col min="10517" max="10517" width="11.42578125" style="134" customWidth="1"/>
    <col min="10518" max="10518" width="1.140625" style="134" customWidth="1"/>
    <col min="10519" max="10752" width="6.85546875" style="134" customWidth="1"/>
    <col min="10753" max="10756" width="1.140625" style="134" customWidth="1"/>
    <col min="10757" max="10757" width="2.28515625" style="134" customWidth="1"/>
    <col min="10758" max="10758" width="1.140625" style="134" customWidth="1"/>
    <col min="10759" max="10759" width="2.28515625" style="134" customWidth="1"/>
    <col min="10760" max="10760" width="1.140625" style="134" customWidth="1"/>
    <col min="10761" max="10761" width="2.28515625" style="134" customWidth="1"/>
    <col min="10762" max="10762" width="3" style="134" customWidth="1"/>
    <col min="10763" max="10763" width="21.5703125" style="134" customWidth="1"/>
    <col min="10764" max="10764" width="1.7109375" style="134" customWidth="1"/>
    <col min="10765" max="10765" width="4.5703125" style="134" customWidth="1"/>
    <col min="10766" max="10766" width="5.42578125" style="134" customWidth="1"/>
    <col min="10767" max="10767" width="8.28515625" style="134" customWidth="1"/>
    <col min="10768" max="10768" width="2.28515625" style="134" customWidth="1"/>
    <col min="10769" max="10769" width="1.140625" style="134" customWidth="1"/>
    <col min="10770" max="10770" width="24" style="134" customWidth="1"/>
    <col min="10771" max="10771" width="3.5703125" style="134" customWidth="1"/>
    <col min="10772" max="10772" width="1" style="134" customWidth="1"/>
    <col min="10773" max="10773" width="11.42578125" style="134" customWidth="1"/>
    <col min="10774" max="10774" width="1.140625" style="134" customWidth="1"/>
    <col min="10775" max="11008" width="6.85546875" style="134" customWidth="1"/>
    <col min="11009" max="11012" width="1.140625" style="134" customWidth="1"/>
    <col min="11013" max="11013" width="2.28515625" style="134" customWidth="1"/>
    <col min="11014" max="11014" width="1.140625" style="134" customWidth="1"/>
    <col min="11015" max="11015" width="2.28515625" style="134" customWidth="1"/>
    <col min="11016" max="11016" width="1.140625" style="134" customWidth="1"/>
    <col min="11017" max="11017" width="2.28515625" style="134" customWidth="1"/>
    <col min="11018" max="11018" width="3" style="134" customWidth="1"/>
    <col min="11019" max="11019" width="21.5703125" style="134" customWidth="1"/>
    <col min="11020" max="11020" width="1.7109375" style="134" customWidth="1"/>
    <col min="11021" max="11021" width="4.5703125" style="134" customWidth="1"/>
    <col min="11022" max="11022" width="5.42578125" style="134" customWidth="1"/>
    <col min="11023" max="11023" width="8.28515625" style="134" customWidth="1"/>
    <col min="11024" max="11024" width="2.28515625" style="134" customWidth="1"/>
    <col min="11025" max="11025" width="1.140625" style="134" customWidth="1"/>
    <col min="11026" max="11026" width="24" style="134" customWidth="1"/>
    <col min="11027" max="11027" width="3.5703125" style="134" customWidth="1"/>
    <col min="11028" max="11028" width="1" style="134" customWidth="1"/>
    <col min="11029" max="11029" width="11.42578125" style="134" customWidth="1"/>
    <col min="11030" max="11030" width="1.140625" style="134" customWidth="1"/>
    <col min="11031" max="11264" width="6.85546875" style="134" customWidth="1"/>
    <col min="11265" max="11268" width="1.140625" style="134" customWidth="1"/>
    <col min="11269" max="11269" width="2.28515625" style="134" customWidth="1"/>
    <col min="11270" max="11270" width="1.140625" style="134" customWidth="1"/>
    <col min="11271" max="11271" width="2.28515625" style="134" customWidth="1"/>
    <col min="11272" max="11272" width="1.140625" style="134" customWidth="1"/>
    <col min="11273" max="11273" width="2.28515625" style="134" customWidth="1"/>
    <col min="11274" max="11274" width="3" style="134" customWidth="1"/>
    <col min="11275" max="11275" width="21.5703125" style="134" customWidth="1"/>
    <col min="11276" max="11276" width="1.7109375" style="134" customWidth="1"/>
    <col min="11277" max="11277" width="4.5703125" style="134" customWidth="1"/>
    <col min="11278" max="11278" width="5.42578125" style="134" customWidth="1"/>
    <col min="11279" max="11279" width="8.28515625" style="134" customWidth="1"/>
    <col min="11280" max="11280" width="2.28515625" style="134" customWidth="1"/>
    <col min="11281" max="11281" width="1.140625" style="134" customWidth="1"/>
    <col min="11282" max="11282" width="24" style="134" customWidth="1"/>
    <col min="11283" max="11283" width="3.5703125" style="134" customWidth="1"/>
    <col min="11284" max="11284" width="1" style="134" customWidth="1"/>
    <col min="11285" max="11285" width="11.42578125" style="134" customWidth="1"/>
    <col min="11286" max="11286" width="1.140625" style="134" customWidth="1"/>
    <col min="11287" max="11520" width="6.85546875" style="134" customWidth="1"/>
    <col min="11521" max="11524" width="1.140625" style="134" customWidth="1"/>
    <col min="11525" max="11525" width="2.28515625" style="134" customWidth="1"/>
    <col min="11526" max="11526" width="1.140625" style="134" customWidth="1"/>
    <col min="11527" max="11527" width="2.28515625" style="134" customWidth="1"/>
    <col min="11528" max="11528" width="1.140625" style="134" customWidth="1"/>
    <col min="11529" max="11529" width="2.28515625" style="134" customWidth="1"/>
    <col min="11530" max="11530" width="3" style="134" customWidth="1"/>
    <col min="11531" max="11531" width="21.5703125" style="134" customWidth="1"/>
    <col min="11532" max="11532" width="1.7109375" style="134" customWidth="1"/>
    <col min="11533" max="11533" width="4.5703125" style="134" customWidth="1"/>
    <col min="11534" max="11534" width="5.42578125" style="134" customWidth="1"/>
    <col min="11535" max="11535" width="8.28515625" style="134" customWidth="1"/>
    <col min="11536" max="11536" width="2.28515625" style="134" customWidth="1"/>
    <col min="11537" max="11537" width="1.140625" style="134" customWidth="1"/>
    <col min="11538" max="11538" width="24" style="134" customWidth="1"/>
    <col min="11539" max="11539" width="3.5703125" style="134" customWidth="1"/>
    <col min="11540" max="11540" width="1" style="134" customWidth="1"/>
    <col min="11541" max="11541" width="11.42578125" style="134" customWidth="1"/>
    <col min="11542" max="11542" width="1.140625" style="134" customWidth="1"/>
    <col min="11543" max="11776" width="6.85546875" style="134" customWidth="1"/>
    <col min="11777" max="11780" width="1.140625" style="134" customWidth="1"/>
    <col min="11781" max="11781" width="2.28515625" style="134" customWidth="1"/>
    <col min="11782" max="11782" width="1.140625" style="134" customWidth="1"/>
    <col min="11783" max="11783" width="2.28515625" style="134" customWidth="1"/>
    <col min="11784" max="11784" width="1.140625" style="134" customWidth="1"/>
    <col min="11785" max="11785" width="2.28515625" style="134" customWidth="1"/>
    <col min="11786" max="11786" width="3" style="134" customWidth="1"/>
    <col min="11787" max="11787" width="21.5703125" style="134" customWidth="1"/>
    <col min="11788" max="11788" width="1.7109375" style="134" customWidth="1"/>
    <col min="11789" max="11789" width="4.5703125" style="134" customWidth="1"/>
    <col min="11790" max="11790" width="5.42578125" style="134" customWidth="1"/>
    <col min="11791" max="11791" width="8.28515625" style="134" customWidth="1"/>
    <col min="11792" max="11792" width="2.28515625" style="134" customWidth="1"/>
    <col min="11793" max="11793" width="1.140625" style="134" customWidth="1"/>
    <col min="11794" max="11794" width="24" style="134" customWidth="1"/>
    <col min="11795" max="11795" width="3.5703125" style="134" customWidth="1"/>
    <col min="11796" max="11796" width="1" style="134" customWidth="1"/>
    <col min="11797" max="11797" width="11.42578125" style="134" customWidth="1"/>
    <col min="11798" max="11798" width="1.140625" style="134" customWidth="1"/>
    <col min="11799" max="12032" width="6.85546875" style="134" customWidth="1"/>
    <col min="12033" max="12036" width="1.140625" style="134" customWidth="1"/>
    <col min="12037" max="12037" width="2.28515625" style="134" customWidth="1"/>
    <col min="12038" max="12038" width="1.140625" style="134" customWidth="1"/>
    <col min="12039" max="12039" width="2.28515625" style="134" customWidth="1"/>
    <col min="12040" max="12040" width="1.140625" style="134" customWidth="1"/>
    <col min="12041" max="12041" width="2.28515625" style="134" customWidth="1"/>
    <col min="12042" max="12042" width="3" style="134" customWidth="1"/>
    <col min="12043" max="12043" width="21.5703125" style="134" customWidth="1"/>
    <col min="12044" max="12044" width="1.7109375" style="134" customWidth="1"/>
    <col min="12045" max="12045" width="4.5703125" style="134" customWidth="1"/>
    <col min="12046" max="12046" width="5.42578125" style="134" customWidth="1"/>
    <col min="12047" max="12047" width="8.28515625" style="134" customWidth="1"/>
    <col min="12048" max="12048" width="2.28515625" style="134" customWidth="1"/>
    <col min="12049" max="12049" width="1.140625" style="134" customWidth="1"/>
    <col min="12050" max="12050" width="24" style="134" customWidth="1"/>
    <col min="12051" max="12051" width="3.5703125" style="134" customWidth="1"/>
    <col min="12052" max="12052" width="1" style="134" customWidth="1"/>
    <col min="12053" max="12053" width="11.42578125" style="134" customWidth="1"/>
    <col min="12054" max="12054" width="1.140625" style="134" customWidth="1"/>
    <col min="12055" max="12288" width="6.85546875" style="134" customWidth="1"/>
    <col min="12289" max="12292" width="1.140625" style="134" customWidth="1"/>
    <col min="12293" max="12293" width="2.28515625" style="134" customWidth="1"/>
    <col min="12294" max="12294" width="1.140625" style="134" customWidth="1"/>
    <col min="12295" max="12295" width="2.28515625" style="134" customWidth="1"/>
    <col min="12296" max="12296" width="1.140625" style="134" customWidth="1"/>
    <col min="12297" max="12297" width="2.28515625" style="134" customWidth="1"/>
    <col min="12298" max="12298" width="3" style="134" customWidth="1"/>
    <col min="12299" max="12299" width="21.5703125" style="134" customWidth="1"/>
    <col min="12300" max="12300" width="1.7109375" style="134" customWidth="1"/>
    <col min="12301" max="12301" width="4.5703125" style="134" customWidth="1"/>
    <col min="12302" max="12302" width="5.42578125" style="134" customWidth="1"/>
    <col min="12303" max="12303" width="8.28515625" style="134" customWidth="1"/>
    <col min="12304" max="12304" width="2.28515625" style="134" customWidth="1"/>
    <col min="12305" max="12305" width="1.140625" style="134" customWidth="1"/>
    <col min="12306" max="12306" width="24" style="134" customWidth="1"/>
    <col min="12307" max="12307" width="3.5703125" style="134" customWidth="1"/>
    <col min="12308" max="12308" width="1" style="134" customWidth="1"/>
    <col min="12309" max="12309" width="11.42578125" style="134" customWidth="1"/>
    <col min="12310" max="12310" width="1.140625" style="134" customWidth="1"/>
    <col min="12311" max="12544" width="6.85546875" style="134" customWidth="1"/>
    <col min="12545" max="12548" width="1.140625" style="134" customWidth="1"/>
    <col min="12549" max="12549" width="2.28515625" style="134" customWidth="1"/>
    <col min="12550" max="12550" width="1.140625" style="134" customWidth="1"/>
    <col min="12551" max="12551" width="2.28515625" style="134" customWidth="1"/>
    <col min="12552" max="12552" width="1.140625" style="134" customWidth="1"/>
    <col min="12553" max="12553" width="2.28515625" style="134" customWidth="1"/>
    <col min="12554" max="12554" width="3" style="134" customWidth="1"/>
    <col min="12555" max="12555" width="21.5703125" style="134" customWidth="1"/>
    <col min="12556" max="12556" width="1.7109375" style="134" customWidth="1"/>
    <col min="12557" max="12557" width="4.5703125" style="134" customWidth="1"/>
    <col min="12558" max="12558" width="5.42578125" style="134" customWidth="1"/>
    <col min="12559" max="12559" width="8.28515625" style="134" customWidth="1"/>
    <col min="12560" max="12560" width="2.28515625" style="134" customWidth="1"/>
    <col min="12561" max="12561" width="1.140625" style="134" customWidth="1"/>
    <col min="12562" max="12562" width="24" style="134" customWidth="1"/>
    <col min="12563" max="12563" width="3.5703125" style="134" customWidth="1"/>
    <col min="12564" max="12564" width="1" style="134" customWidth="1"/>
    <col min="12565" max="12565" width="11.42578125" style="134" customWidth="1"/>
    <col min="12566" max="12566" width="1.140625" style="134" customWidth="1"/>
    <col min="12567" max="12800" width="6.85546875" style="134" customWidth="1"/>
    <col min="12801" max="12804" width="1.140625" style="134" customWidth="1"/>
    <col min="12805" max="12805" width="2.28515625" style="134" customWidth="1"/>
    <col min="12806" max="12806" width="1.140625" style="134" customWidth="1"/>
    <col min="12807" max="12807" width="2.28515625" style="134" customWidth="1"/>
    <col min="12808" max="12808" width="1.140625" style="134" customWidth="1"/>
    <col min="12809" max="12809" width="2.28515625" style="134" customWidth="1"/>
    <col min="12810" max="12810" width="3" style="134" customWidth="1"/>
    <col min="12811" max="12811" width="21.5703125" style="134" customWidth="1"/>
    <col min="12812" max="12812" width="1.7109375" style="134" customWidth="1"/>
    <col min="12813" max="12813" width="4.5703125" style="134" customWidth="1"/>
    <col min="12814" max="12814" width="5.42578125" style="134" customWidth="1"/>
    <col min="12815" max="12815" width="8.28515625" style="134" customWidth="1"/>
    <col min="12816" max="12816" width="2.28515625" style="134" customWidth="1"/>
    <col min="12817" max="12817" width="1.140625" style="134" customWidth="1"/>
    <col min="12818" max="12818" width="24" style="134" customWidth="1"/>
    <col min="12819" max="12819" width="3.5703125" style="134" customWidth="1"/>
    <col min="12820" max="12820" width="1" style="134" customWidth="1"/>
    <col min="12821" max="12821" width="11.42578125" style="134" customWidth="1"/>
    <col min="12822" max="12822" width="1.140625" style="134" customWidth="1"/>
    <col min="12823" max="13056" width="6.85546875" style="134" customWidth="1"/>
    <col min="13057" max="13060" width="1.140625" style="134" customWidth="1"/>
    <col min="13061" max="13061" width="2.28515625" style="134" customWidth="1"/>
    <col min="13062" max="13062" width="1.140625" style="134" customWidth="1"/>
    <col min="13063" max="13063" width="2.28515625" style="134" customWidth="1"/>
    <col min="13064" max="13064" width="1.140625" style="134" customWidth="1"/>
    <col min="13065" max="13065" width="2.28515625" style="134" customWidth="1"/>
    <col min="13066" max="13066" width="3" style="134" customWidth="1"/>
    <col min="13067" max="13067" width="21.5703125" style="134" customWidth="1"/>
    <col min="13068" max="13068" width="1.7109375" style="134" customWidth="1"/>
    <col min="13069" max="13069" width="4.5703125" style="134" customWidth="1"/>
    <col min="13070" max="13070" width="5.42578125" style="134" customWidth="1"/>
    <col min="13071" max="13071" width="8.28515625" style="134" customWidth="1"/>
    <col min="13072" max="13072" width="2.28515625" style="134" customWidth="1"/>
    <col min="13073" max="13073" width="1.140625" style="134" customWidth="1"/>
    <col min="13074" max="13074" width="24" style="134" customWidth="1"/>
    <col min="13075" max="13075" width="3.5703125" style="134" customWidth="1"/>
    <col min="13076" max="13076" width="1" style="134" customWidth="1"/>
    <col min="13077" max="13077" width="11.42578125" style="134" customWidth="1"/>
    <col min="13078" max="13078" width="1.140625" style="134" customWidth="1"/>
    <col min="13079" max="13312" width="6.85546875" style="134" customWidth="1"/>
    <col min="13313" max="13316" width="1.140625" style="134" customWidth="1"/>
    <col min="13317" max="13317" width="2.28515625" style="134" customWidth="1"/>
    <col min="13318" max="13318" width="1.140625" style="134" customWidth="1"/>
    <col min="13319" max="13319" width="2.28515625" style="134" customWidth="1"/>
    <col min="13320" max="13320" width="1.140625" style="134" customWidth="1"/>
    <col min="13321" max="13321" width="2.28515625" style="134" customWidth="1"/>
    <col min="13322" max="13322" width="3" style="134" customWidth="1"/>
    <col min="13323" max="13323" width="21.5703125" style="134" customWidth="1"/>
    <col min="13324" max="13324" width="1.7109375" style="134" customWidth="1"/>
    <col min="13325" max="13325" width="4.5703125" style="134" customWidth="1"/>
    <col min="13326" max="13326" width="5.42578125" style="134" customWidth="1"/>
    <col min="13327" max="13327" width="8.28515625" style="134" customWidth="1"/>
    <col min="13328" max="13328" width="2.28515625" style="134" customWidth="1"/>
    <col min="13329" max="13329" width="1.140625" style="134" customWidth="1"/>
    <col min="13330" max="13330" width="24" style="134" customWidth="1"/>
    <col min="13331" max="13331" width="3.5703125" style="134" customWidth="1"/>
    <col min="13332" max="13332" width="1" style="134" customWidth="1"/>
    <col min="13333" max="13333" width="11.42578125" style="134" customWidth="1"/>
    <col min="13334" max="13334" width="1.140625" style="134" customWidth="1"/>
    <col min="13335" max="13568" width="6.85546875" style="134" customWidth="1"/>
    <col min="13569" max="13572" width="1.140625" style="134" customWidth="1"/>
    <col min="13573" max="13573" width="2.28515625" style="134" customWidth="1"/>
    <col min="13574" max="13574" width="1.140625" style="134" customWidth="1"/>
    <col min="13575" max="13575" width="2.28515625" style="134" customWidth="1"/>
    <col min="13576" max="13576" width="1.140625" style="134" customWidth="1"/>
    <col min="13577" max="13577" width="2.28515625" style="134" customWidth="1"/>
    <col min="13578" max="13578" width="3" style="134" customWidth="1"/>
    <col min="13579" max="13579" width="21.5703125" style="134" customWidth="1"/>
    <col min="13580" max="13580" width="1.7109375" style="134" customWidth="1"/>
    <col min="13581" max="13581" width="4.5703125" style="134" customWidth="1"/>
    <col min="13582" max="13582" width="5.42578125" style="134" customWidth="1"/>
    <col min="13583" max="13583" width="8.28515625" style="134" customWidth="1"/>
    <col min="13584" max="13584" width="2.28515625" style="134" customWidth="1"/>
    <col min="13585" max="13585" width="1.140625" style="134" customWidth="1"/>
    <col min="13586" max="13586" width="24" style="134" customWidth="1"/>
    <col min="13587" max="13587" width="3.5703125" style="134" customWidth="1"/>
    <col min="13588" max="13588" width="1" style="134" customWidth="1"/>
    <col min="13589" max="13589" width="11.42578125" style="134" customWidth="1"/>
    <col min="13590" max="13590" width="1.140625" style="134" customWidth="1"/>
    <col min="13591" max="13824" width="6.85546875" style="134" customWidth="1"/>
    <col min="13825" max="13828" width="1.140625" style="134" customWidth="1"/>
    <col min="13829" max="13829" width="2.28515625" style="134" customWidth="1"/>
    <col min="13830" max="13830" width="1.140625" style="134" customWidth="1"/>
    <col min="13831" max="13831" width="2.28515625" style="134" customWidth="1"/>
    <col min="13832" max="13832" width="1.140625" style="134" customWidth="1"/>
    <col min="13833" max="13833" width="2.28515625" style="134" customWidth="1"/>
    <col min="13834" max="13834" width="3" style="134" customWidth="1"/>
    <col min="13835" max="13835" width="21.5703125" style="134" customWidth="1"/>
    <col min="13836" max="13836" width="1.7109375" style="134" customWidth="1"/>
    <col min="13837" max="13837" width="4.5703125" style="134" customWidth="1"/>
    <col min="13838" max="13838" width="5.42578125" style="134" customWidth="1"/>
    <col min="13839" max="13839" width="8.28515625" style="134" customWidth="1"/>
    <col min="13840" max="13840" width="2.28515625" style="134" customWidth="1"/>
    <col min="13841" max="13841" width="1.140625" style="134" customWidth="1"/>
    <col min="13842" max="13842" width="24" style="134" customWidth="1"/>
    <col min="13843" max="13843" width="3.5703125" style="134" customWidth="1"/>
    <col min="13844" max="13844" width="1" style="134" customWidth="1"/>
    <col min="13845" max="13845" width="11.42578125" style="134" customWidth="1"/>
    <col min="13846" max="13846" width="1.140625" style="134" customWidth="1"/>
    <col min="13847" max="14080" width="6.85546875" style="134" customWidth="1"/>
    <col min="14081" max="14084" width="1.140625" style="134" customWidth="1"/>
    <col min="14085" max="14085" width="2.28515625" style="134" customWidth="1"/>
    <col min="14086" max="14086" width="1.140625" style="134" customWidth="1"/>
    <col min="14087" max="14087" width="2.28515625" style="134" customWidth="1"/>
    <col min="14088" max="14088" width="1.140625" style="134" customWidth="1"/>
    <col min="14089" max="14089" width="2.28515625" style="134" customWidth="1"/>
    <col min="14090" max="14090" width="3" style="134" customWidth="1"/>
    <col min="14091" max="14091" width="21.5703125" style="134" customWidth="1"/>
    <col min="14092" max="14092" width="1.7109375" style="134" customWidth="1"/>
    <col min="14093" max="14093" width="4.5703125" style="134" customWidth="1"/>
    <col min="14094" max="14094" width="5.42578125" style="134" customWidth="1"/>
    <col min="14095" max="14095" width="8.28515625" style="134" customWidth="1"/>
    <col min="14096" max="14096" width="2.28515625" style="134" customWidth="1"/>
    <col min="14097" max="14097" width="1.140625" style="134" customWidth="1"/>
    <col min="14098" max="14098" width="24" style="134" customWidth="1"/>
    <col min="14099" max="14099" width="3.5703125" style="134" customWidth="1"/>
    <col min="14100" max="14100" width="1" style="134" customWidth="1"/>
    <col min="14101" max="14101" width="11.42578125" style="134" customWidth="1"/>
    <col min="14102" max="14102" width="1.140625" style="134" customWidth="1"/>
    <col min="14103" max="14336" width="6.85546875" style="134" customWidth="1"/>
    <col min="14337" max="14340" width="1.140625" style="134" customWidth="1"/>
    <col min="14341" max="14341" width="2.28515625" style="134" customWidth="1"/>
    <col min="14342" max="14342" width="1.140625" style="134" customWidth="1"/>
    <col min="14343" max="14343" width="2.28515625" style="134" customWidth="1"/>
    <col min="14344" max="14344" width="1.140625" style="134" customWidth="1"/>
    <col min="14345" max="14345" width="2.28515625" style="134" customWidth="1"/>
    <col min="14346" max="14346" width="3" style="134" customWidth="1"/>
    <col min="14347" max="14347" width="21.5703125" style="134" customWidth="1"/>
    <col min="14348" max="14348" width="1.7109375" style="134" customWidth="1"/>
    <col min="14349" max="14349" width="4.5703125" style="134" customWidth="1"/>
    <col min="14350" max="14350" width="5.42578125" style="134" customWidth="1"/>
    <col min="14351" max="14351" width="8.28515625" style="134" customWidth="1"/>
    <col min="14352" max="14352" width="2.28515625" style="134" customWidth="1"/>
    <col min="14353" max="14353" width="1.140625" style="134" customWidth="1"/>
    <col min="14354" max="14354" width="24" style="134" customWidth="1"/>
    <col min="14355" max="14355" width="3.5703125" style="134" customWidth="1"/>
    <col min="14356" max="14356" width="1" style="134" customWidth="1"/>
    <col min="14357" max="14357" width="11.42578125" style="134" customWidth="1"/>
    <col min="14358" max="14358" width="1.140625" style="134" customWidth="1"/>
    <col min="14359" max="14592" width="6.85546875" style="134" customWidth="1"/>
    <col min="14593" max="14596" width="1.140625" style="134" customWidth="1"/>
    <col min="14597" max="14597" width="2.28515625" style="134" customWidth="1"/>
    <col min="14598" max="14598" width="1.140625" style="134" customWidth="1"/>
    <col min="14599" max="14599" width="2.28515625" style="134" customWidth="1"/>
    <col min="14600" max="14600" width="1.140625" style="134" customWidth="1"/>
    <col min="14601" max="14601" width="2.28515625" style="134" customWidth="1"/>
    <col min="14602" max="14602" width="3" style="134" customWidth="1"/>
    <col min="14603" max="14603" width="21.5703125" style="134" customWidth="1"/>
    <col min="14604" max="14604" width="1.7109375" style="134" customWidth="1"/>
    <col min="14605" max="14605" width="4.5703125" style="134" customWidth="1"/>
    <col min="14606" max="14606" width="5.42578125" style="134" customWidth="1"/>
    <col min="14607" max="14607" width="8.28515625" style="134" customWidth="1"/>
    <col min="14608" max="14608" width="2.28515625" style="134" customWidth="1"/>
    <col min="14609" max="14609" width="1.140625" style="134" customWidth="1"/>
    <col min="14610" max="14610" width="24" style="134" customWidth="1"/>
    <col min="14611" max="14611" width="3.5703125" style="134" customWidth="1"/>
    <col min="14612" max="14612" width="1" style="134" customWidth="1"/>
    <col min="14613" max="14613" width="11.42578125" style="134" customWidth="1"/>
    <col min="14614" max="14614" width="1.140625" style="134" customWidth="1"/>
    <col min="14615" max="14848" width="6.85546875" style="134" customWidth="1"/>
    <col min="14849" max="14852" width="1.140625" style="134" customWidth="1"/>
    <col min="14853" max="14853" width="2.28515625" style="134" customWidth="1"/>
    <col min="14854" max="14854" width="1.140625" style="134" customWidth="1"/>
    <col min="14855" max="14855" width="2.28515625" style="134" customWidth="1"/>
    <col min="14856" max="14856" width="1.140625" style="134" customWidth="1"/>
    <col min="14857" max="14857" width="2.28515625" style="134" customWidth="1"/>
    <col min="14858" max="14858" width="3" style="134" customWidth="1"/>
    <col min="14859" max="14859" width="21.5703125" style="134" customWidth="1"/>
    <col min="14860" max="14860" width="1.7109375" style="134" customWidth="1"/>
    <col min="14861" max="14861" width="4.5703125" style="134" customWidth="1"/>
    <col min="14862" max="14862" width="5.42578125" style="134" customWidth="1"/>
    <col min="14863" max="14863" width="8.28515625" style="134" customWidth="1"/>
    <col min="14864" max="14864" width="2.28515625" style="134" customWidth="1"/>
    <col min="14865" max="14865" width="1.140625" style="134" customWidth="1"/>
    <col min="14866" max="14866" width="24" style="134" customWidth="1"/>
    <col min="14867" max="14867" width="3.5703125" style="134" customWidth="1"/>
    <col min="14868" max="14868" width="1" style="134" customWidth="1"/>
    <col min="14869" max="14869" width="11.42578125" style="134" customWidth="1"/>
    <col min="14870" max="14870" width="1.140625" style="134" customWidth="1"/>
    <col min="14871" max="15104" width="6.85546875" style="134" customWidth="1"/>
    <col min="15105" max="15108" width="1.140625" style="134" customWidth="1"/>
    <col min="15109" max="15109" width="2.28515625" style="134" customWidth="1"/>
    <col min="15110" max="15110" width="1.140625" style="134" customWidth="1"/>
    <col min="15111" max="15111" width="2.28515625" style="134" customWidth="1"/>
    <col min="15112" max="15112" width="1.140625" style="134" customWidth="1"/>
    <col min="15113" max="15113" width="2.28515625" style="134" customWidth="1"/>
    <col min="15114" max="15114" width="3" style="134" customWidth="1"/>
    <col min="15115" max="15115" width="21.5703125" style="134" customWidth="1"/>
    <col min="15116" max="15116" width="1.7109375" style="134" customWidth="1"/>
    <col min="15117" max="15117" width="4.5703125" style="134" customWidth="1"/>
    <col min="15118" max="15118" width="5.42578125" style="134" customWidth="1"/>
    <col min="15119" max="15119" width="8.28515625" style="134" customWidth="1"/>
    <col min="15120" max="15120" width="2.28515625" style="134" customWidth="1"/>
    <col min="15121" max="15121" width="1.140625" style="134" customWidth="1"/>
    <col min="15122" max="15122" width="24" style="134" customWidth="1"/>
    <col min="15123" max="15123" width="3.5703125" style="134" customWidth="1"/>
    <col min="15124" max="15124" width="1" style="134" customWidth="1"/>
    <col min="15125" max="15125" width="11.42578125" style="134" customWidth="1"/>
    <col min="15126" max="15126" width="1.140625" style="134" customWidth="1"/>
    <col min="15127" max="15360" width="6.85546875" style="134" customWidth="1"/>
    <col min="15361" max="15364" width="1.140625" style="134" customWidth="1"/>
    <col min="15365" max="15365" width="2.28515625" style="134" customWidth="1"/>
    <col min="15366" max="15366" width="1.140625" style="134" customWidth="1"/>
    <col min="15367" max="15367" width="2.28515625" style="134" customWidth="1"/>
    <col min="15368" max="15368" width="1.140625" style="134" customWidth="1"/>
    <col min="15369" max="15369" width="2.28515625" style="134" customWidth="1"/>
    <col min="15370" max="15370" width="3" style="134" customWidth="1"/>
    <col min="15371" max="15371" width="21.5703125" style="134" customWidth="1"/>
    <col min="15372" max="15372" width="1.7109375" style="134" customWidth="1"/>
    <col min="15373" max="15373" width="4.5703125" style="134" customWidth="1"/>
    <col min="15374" max="15374" width="5.42578125" style="134" customWidth="1"/>
    <col min="15375" max="15375" width="8.28515625" style="134" customWidth="1"/>
    <col min="15376" max="15376" width="2.28515625" style="134" customWidth="1"/>
    <col min="15377" max="15377" width="1.140625" style="134" customWidth="1"/>
    <col min="15378" max="15378" width="24" style="134" customWidth="1"/>
    <col min="15379" max="15379" width="3.5703125" style="134" customWidth="1"/>
    <col min="15380" max="15380" width="1" style="134" customWidth="1"/>
    <col min="15381" max="15381" width="11.42578125" style="134" customWidth="1"/>
    <col min="15382" max="15382" width="1.140625" style="134" customWidth="1"/>
    <col min="15383" max="15616" width="6.85546875" style="134" customWidth="1"/>
    <col min="15617" max="15620" width="1.140625" style="134" customWidth="1"/>
    <col min="15621" max="15621" width="2.28515625" style="134" customWidth="1"/>
    <col min="15622" max="15622" width="1.140625" style="134" customWidth="1"/>
    <col min="15623" max="15623" width="2.28515625" style="134" customWidth="1"/>
    <col min="15624" max="15624" width="1.140625" style="134" customWidth="1"/>
    <col min="15625" max="15625" width="2.28515625" style="134" customWidth="1"/>
    <col min="15626" max="15626" width="3" style="134" customWidth="1"/>
    <col min="15627" max="15627" width="21.5703125" style="134" customWidth="1"/>
    <col min="15628" max="15628" width="1.7109375" style="134" customWidth="1"/>
    <col min="15629" max="15629" width="4.5703125" style="134" customWidth="1"/>
    <col min="15630" max="15630" width="5.42578125" style="134" customWidth="1"/>
    <col min="15631" max="15631" width="8.28515625" style="134" customWidth="1"/>
    <col min="15632" max="15632" width="2.28515625" style="134" customWidth="1"/>
    <col min="15633" max="15633" width="1.140625" style="134" customWidth="1"/>
    <col min="15634" max="15634" width="24" style="134" customWidth="1"/>
    <col min="15635" max="15635" width="3.5703125" style="134" customWidth="1"/>
    <col min="15636" max="15636" width="1" style="134" customWidth="1"/>
    <col min="15637" max="15637" width="11.42578125" style="134" customWidth="1"/>
    <col min="15638" max="15638" width="1.140625" style="134" customWidth="1"/>
    <col min="15639" max="15872" width="6.85546875" style="134" customWidth="1"/>
    <col min="15873" max="15876" width="1.140625" style="134" customWidth="1"/>
    <col min="15877" max="15877" width="2.28515625" style="134" customWidth="1"/>
    <col min="15878" max="15878" width="1.140625" style="134" customWidth="1"/>
    <col min="15879" max="15879" width="2.28515625" style="134" customWidth="1"/>
    <col min="15880" max="15880" width="1.140625" style="134" customWidth="1"/>
    <col min="15881" max="15881" width="2.28515625" style="134" customWidth="1"/>
    <col min="15882" max="15882" width="3" style="134" customWidth="1"/>
    <col min="15883" max="15883" width="21.5703125" style="134" customWidth="1"/>
    <col min="15884" max="15884" width="1.7109375" style="134" customWidth="1"/>
    <col min="15885" max="15885" width="4.5703125" style="134" customWidth="1"/>
    <col min="15886" max="15886" width="5.42578125" style="134" customWidth="1"/>
    <col min="15887" max="15887" width="8.28515625" style="134" customWidth="1"/>
    <col min="15888" max="15888" width="2.28515625" style="134" customWidth="1"/>
    <col min="15889" max="15889" width="1.140625" style="134" customWidth="1"/>
    <col min="15890" max="15890" width="24" style="134" customWidth="1"/>
    <col min="15891" max="15891" width="3.5703125" style="134" customWidth="1"/>
    <col min="15892" max="15892" width="1" style="134" customWidth="1"/>
    <col min="15893" max="15893" width="11.42578125" style="134" customWidth="1"/>
    <col min="15894" max="15894" width="1.140625" style="134" customWidth="1"/>
    <col min="15895" max="16128" width="6.85546875" style="134" customWidth="1"/>
    <col min="16129" max="16132" width="1.140625" style="134" customWidth="1"/>
    <col min="16133" max="16133" width="2.28515625" style="134" customWidth="1"/>
    <col min="16134" max="16134" width="1.140625" style="134" customWidth="1"/>
    <col min="16135" max="16135" width="2.28515625" style="134" customWidth="1"/>
    <col min="16136" max="16136" width="1.140625" style="134" customWidth="1"/>
    <col min="16137" max="16137" width="2.28515625" style="134" customWidth="1"/>
    <col min="16138" max="16138" width="3" style="134" customWidth="1"/>
    <col min="16139" max="16139" width="21.5703125" style="134" customWidth="1"/>
    <col min="16140" max="16140" width="1.7109375" style="134" customWidth="1"/>
    <col min="16141" max="16141" width="4.5703125" style="134" customWidth="1"/>
    <col min="16142" max="16142" width="5.42578125" style="134" customWidth="1"/>
    <col min="16143" max="16143" width="8.28515625" style="134" customWidth="1"/>
    <col min="16144" max="16144" width="2.28515625" style="134" customWidth="1"/>
    <col min="16145" max="16145" width="1.140625" style="134" customWidth="1"/>
    <col min="16146" max="16146" width="24" style="134" customWidth="1"/>
    <col min="16147" max="16147" width="3.5703125" style="134" customWidth="1"/>
    <col min="16148" max="16148" width="1" style="134" customWidth="1"/>
    <col min="16149" max="16149" width="11.42578125" style="134" customWidth="1"/>
    <col min="16150" max="16150" width="1.140625" style="134" customWidth="1"/>
    <col min="16151" max="16384" width="6.85546875" style="134" customWidth="1"/>
  </cols>
  <sheetData>
    <row r="1" spans="1:21" ht="27" customHeight="1" x14ac:dyDescent="0.25">
      <c r="B1" s="135" t="s">
        <v>76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</row>
    <row r="2" spans="1:21" ht="20.25" customHeight="1" x14ac:dyDescent="0.25">
      <c r="J2" s="136" t="s">
        <v>77</v>
      </c>
      <c r="K2" s="136"/>
      <c r="L2" s="136"/>
      <c r="M2" s="136"/>
      <c r="N2" s="136"/>
      <c r="O2" s="136"/>
      <c r="P2" s="136"/>
      <c r="Q2" s="136"/>
      <c r="R2" s="136"/>
      <c r="S2" s="136"/>
    </row>
    <row r="3" spans="1:21" ht="7.5" customHeight="1" x14ac:dyDescent="0.25"/>
    <row r="4" spans="1:21" x14ac:dyDescent="0.25">
      <c r="A4" s="137" t="s">
        <v>78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</row>
    <row r="5" spans="1:21" ht="6" customHeight="1" x14ac:dyDescent="0.25"/>
    <row r="6" spans="1:21" x14ac:dyDescent="0.25">
      <c r="B6" s="138" t="s">
        <v>79</v>
      </c>
      <c r="C6" s="138"/>
      <c r="D6" s="138"/>
      <c r="E6" s="138"/>
      <c r="F6" s="138"/>
      <c r="G6" s="138"/>
      <c r="H6" s="138"/>
      <c r="I6" s="139" t="s">
        <v>80</v>
      </c>
      <c r="J6" s="139"/>
      <c r="K6" s="139"/>
      <c r="U6" s="140">
        <v>67.650000000000006</v>
      </c>
    </row>
    <row r="7" spans="1:21" x14ac:dyDescent="0.25">
      <c r="B7" s="138" t="s">
        <v>81</v>
      </c>
      <c r="C7" s="138"/>
      <c r="D7" s="138"/>
      <c r="E7" s="138"/>
      <c r="F7" s="138"/>
      <c r="G7" s="138"/>
      <c r="H7" s="138"/>
      <c r="I7" s="139" t="s">
        <v>82</v>
      </c>
      <c r="J7" s="139"/>
      <c r="K7" s="139"/>
      <c r="U7" s="140">
        <v>296.99</v>
      </c>
    </row>
    <row r="8" spans="1:21" x14ac:dyDescent="0.25">
      <c r="B8" s="138" t="s">
        <v>81</v>
      </c>
      <c r="C8" s="138"/>
      <c r="D8" s="138"/>
      <c r="E8" s="138"/>
      <c r="F8" s="138"/>
      <c r="G8" s="138"/>
      <c r="H8" s="138"/>
      <c r="I8" s="139" t="s">
        <v>83</v>
      </c>
      <c r="J8" s="139"/>
      <c r="K8" s="139"/>
      <c r="U8" s="140">
        <v>19.899999999999999</v>
      </c>
    </row>
    <row r="9" spans="1:21" x14ac:dyDescent="0.25">
      <c r="B9" s="138" t="s">
        <v>81</v>
      </c>
      <c r="C9" s="138"/>
      <c r="D9" s="138"/>
      <c r="E9" s="138"/>
      <c r="F9" s="138"/>
      <c r="G9" s="138"/>
      <c r="H9" s="138"/>
      <c r="I9" s="139" t="s">
        <v>84</v>
      </c>
      <c r="J9" s="139"/>
      <c r="K9" s="139"/>
      <c r="U9" s="140">
        <v>216.52</v>
      </c>
    </row>
    <row r="10" spans="1:21" x14ac:dyDescent="0.25">
      <c r="B10" s="138" t="s">
        <v>81</v>
      </c>
      <c r="C10" s="138"/>
      <c r="D10" s="138"/>
      <c r="E10" s="138"/>
      <c r="F10" s="138"/>
      <c r="G10" s="138"/>
      <c r="H10" s="138"/>
      <c r="I10" s="139" t="s">
        <v>85</v>
      </c>
      <c r="J10" s="139"/>
      <c r="K10" s="139"/>
      <c r="U10" s="140">
        <v>7.4</v>
      </c>
    </row>
    <row r="11" spans="1:21" x14ac:dyDescent="0.25">
      <c r="B11" s="138" t="s">
        <v>81</v>
      </c>
      <c r="C11" s="138"/>
      <c r="D11" s="138"/>
      <c r="E11" s="138"/>
      <c r="F11" s="138"/>
      <c r="G11" s="138"/>
      <c r="H11" s="138"/>
      <c r="I11" s="139" t="s">
        <v>86</v>
      </c>
      <c r="J11" s="139"/>
      <c r="K11" s="139"/>
      <c r="U11" s="140">
        <v>14.99</v>
      </c>
    </row>
    <row r="12" spans="1:21" x14ac:dyDescent="0.25">
      <c r="B12" s="138" t="s">
        <v>81</v>
      </c>
      <c r="C12" s="138"/>
      <c r="D12" s="138"/>
      <c r="E12" s="138"/>
      <c r="F12" s="138"/>
      <c r="G12" s="138"/>
      <c r="H12" s="138"/>
      <c r="I12" s="139" t="s">
        <v>87</v>
      </c>
      <c r="J12" s="139"/>
      <c r="K12" s="139"/>
      <c r="U12" s="140">
        <v>239.84</v>
      </c>
    </row>
    <row r="13" spans="1:21" x14ac:dyDescent="0.25">
      <c r="B13" s="138" t="s">
        <v>81</v>
      </c>
      <c r="C13" s="138"/>
      <c r="D13" s="138"/>
      <c r="E13" s="138"/>
      <c r="F13" s="138"/>
      <c r="G13" s="138"/>
      <c r="H13" s="138"/>
      <c r="I13" s="139" t="s">
        <v>88</v>
      </c>
      <c r="J13" s="139"/>
      <c r="K13" s="139"/>
      <c r="U13" s="140">
        <v>16.62</v>
      </c>
    </row>
    <row r="14" spans="1:21" x14ac:dyDescent="0.25">
      <c r="B14" s="138" t="s">
        <v>81</v>
      </c>
      <c r="C14" s="138"/>
      <c r="D14" s="138"/>
      <c r="E14" s="138"/>
      <c r="F14" s="138"/>
      <c r="G14" s="138"/>
      <c r="H14" s="138"/>
      <c r="I14" s="139" t="s">
        <v>88</v>
      </c>
      <c r="J14" s="139"/>
      <c r="K14" s="139"/>
      <c r="U14" s="140">
        <v>14.57</v>
      </c>
    </row>
    <row r="15" spans="1:21" x14ac:dyDescent="0.25">
      <c r="B15" s="138" t="s">
        <v>81</v>
      </c>
      <c r="C15" s="138"/>
      <c r="D15" s="138"/>
      <c r="E15" s="138"/>
      <c r="F15" s="138"/>
      <c r="G15" s="138"/>
      <c r="H15" s="138"/>
      <c r="I15" s="139" t="s">
        <v>89</v>
      </c>
      <c r="J15" s="139"/>
      <c r="K15" s="139"/>
      <c r="U15" s="140">
        <v>282.27999999999997</v>
      </c>
    </row>
    <row r="16" spans="1:21" x14ac:dyDescent="0.25">
      <c r="B16" s="138" t="s">
        <v>90</v>
      </c>
      <c r="C16" s="138"/>
      <c r="D16" s="138"/>
      <c r="E16" s="138"/>
      <c r="F16" s="138"/>
      <c r="G16" s="138"/>
      <c r="H16" s="138"/>
      <c r="I16" s="139" t="s">
        <v>91</v>
      </c>
      <c r="J16" s="139"/>
      <c r="K16" s="139"/>
      <c r="U16" s="140">
        <v>31.94</v>
      </c>
    </row>
    <row r="17" spans="2:21" x14ac:dyDescent="0.25">
      <c r="B17" s="138" t="s">
        <v>90</v>
      </c>
      <c r="C17" s="138"/>
      <c r="D17" s="138"/>
      <c r="E17" s="138"/>
      <c r="F17" s="138"/>
      <c r="G17" s="138"/>
      <c r="H17" s="138"/>
      <c r="I17" s="139" t="s">
        <v>92</v>
      </c>
      <c r="J17" s="139"/>
      <c r="K17" s="139"/>
      <c r="U17" s="140">
        <v>156.41</v>
      </c>
    </row>
    <row r="18" spans="2:21" x14ac:dyDescent="0.25">
      <c r="B18" s="138" t="s">
        <v>90</v>
      </c>
      <c r="C18" s="138"/>
      <c r="D18" s="138"/>
      <c r="E18" s="138"/>
      <c r="F18" s="138"/>
      <c r="G18" s="138"/>
      <c r="H18" s="138"/>
      <c r="I18" s="139" t="s">
        <v>92</v>
      </c>
      <c r="J18" s="139"/>
      <c r="K18" s="139"/>
      <c r="U18" s="140">
        <v>56.76</v>
      </c>
    </row>
    <row r="19" spans="2:21" x14ac:dyDescent="0.25">
      <c r="B19" s="138" t="s">
        <v>90</v>
      </c>
      <c r="C19" s="138"/>
      <c r="D19" s="138"/>
      <c r="E19" s="138"/>
      <c r="F19" s="138"/>
      <c r="G19" s="138"/>
      <c r="H19" s="138"/>
      <c r="I19" s="139" t="s">
        <v>93</v>
      </c>
      <c r="J19" s="139"/>
      <c r="K19" s="139"/>
      <c r="U19" s="140">
        <v>170.29</v>
      </c>
    </row>
    <row r="20" spans="2:21" x14ac:dyDescent="0.25">
      <c r="B20" s="138" t="s">
        <v>90</v>
      </c>
      <c r="C20" s="138"/>
      <c r="D20" s="138"/>
      <c r="E20" s="138"/>
      <c r="F20" s="138"/>
      <c r="G20" s="138"/>
      <c r="H20" s="138"/>
      <c r="I20" s="139" t="s">
        <v>85</v>
      </c>
      <c r="J20" s="139"/>
      <c r="K20" s="139"/>
      <c r="U20" s="140">
        <v>11.8</v>
      </c>
    </row>
    <row r="21" spans="2:21" x14ac:dyDescent="0.25">
      <c r="B21" s="138" t="s">
        <v>90</v>
      </c>
      <c r="C21" s="138"/>
      <c r="D21" s="138"/>
      <c r="E21" s="138"/>
      <c r="F21" s="138"/>
      <c r="G21" s="138"/>
      <c r="H21" s="138"/>
      <c r="I21" s="139" t="s">
        <v>94</v>
      </c>
      <c r="J21" s="139"/>
      <c r="K21" s="139"/>
      <c r="U21" s="140">
        <v>63.84</v>
      </c>
    </row>
    <row r="22" spans="2:21" x14ac:dyDescent="0.25">
      <c r="B22" s="138" t="s">
        <v>90</v>
      </c>
      <c r="C22" s="138"/>
      <c r="D22" s="138"/>
      <c r="E22" s="138"/>
      <c r="F22" s="138"/>
      <c r="G22" s="138"/>
      <c r="H22" s="138"/>
      <c r="I22" s="139" t="s">
        <v>95</v>
      </c>
      <c r="J22" s="139"/>
      <c r="K22" s="139"/>
      <c r="U22" s="140">
        <v>181.63</v>
      </c>
    </row>
    <row r="23" spans="2:21" x14ac:dyDescent="0.25">
      <c r="B23" s="138" t="s">
        <v>90</v>
      </c>
      <c r="C23" s="138"/>
      <c r="D23" s="138"/>
      <c r="E23" s="138"/>
      <c r="F23" s="138"/>
      <c r="G23" s="138"/>
      <c r="H23" s="138"/>
      <c r="I23" s="139" t="s">
        <v>96</v>
      </c>
      <c r="J23" s="139"/>
      <c r="K23" s="139"/>
      <c r="U23" s="140">
        <v>35.46</v>
      </c>
    </row>
    <row r="24" spans="2:21" x14ac:dyDescent="0.25">
      <c r="B24" s="138" t="s">
        <v>90</v>
      </c>
      <c r="C24" s="138"/>
      <c r="D24" s="138"/>
      <c r="E24" s="138"/>
      <c r="F24" s="138"/>
      <c r="G24" s="138"/>
      <c r="H24" s="138"/>
      <c r="I24" s="139" t="s">
        <v>97</v>
      </c>
      <c r="J24" s="139"/>
      <c r="K24" s="139"/>
      <c r="U24" s="140">
        <v>59.86</v>
      </c>
    </row>
    <row r="25" spans="2:21" x14ac:dyDescent="0.25">
      <c r="B25" s="138" t="s">
        <v>90</v>
      </c>
      <c r="C25" s="138"/>
      <c r="D25" s="138"/>
      <c r="E25" s="138"/>
      <c r="F25" s="138"/>
      <c r="G25" s="138"/>
      <c r="H25" s="138"/>
      <c r="I25" s="139" t="s">
        <v>98</v>
      </c>
      <c r="J25" s="139"/>
      <c r="K25" s="139"/>
      <c r="U25" s="140">
        <v>70</v>
      </c>
    </row>
    <row r="26" spans="2:21" x14ac:dyDescent="0.25">
      <c r="B26" s="138" t="s">
        <v>90</v>
      </c>
      <c r="C26" s="138"/>
      <c r="D26" s="138"/>
      <c r="E26" s="138"/>
      <c r="F26" s="138"/>
      <c r="G26" s="138"/>
      <c r="H26" s="138"/>
      <c r="I26" s="139" t="s">
        <v>99</v>
      </c>
      <c r="J26" s="139"/>
      <c r="K26" s="139"/>
      <c r="U26" s="140">
        <v>441.9</v>
      </c>
    </row>
    <row r="27" spans="2:21" x14ac:dyDescent="0.25">
      <c r="B27" s="138" t="s">
        <v>90</v>
      </c>
      <c r="C27" s="138"/>
      <c r="D27" s="138"/>
      <c r="E27" s="138"/>
      <c r="F27" s="138"/>
      <c r="G27" s="138"/>
      <c r="H27" s="138"/>
      <c r="I27" s="139" t="s">
        <v>100</v>
      </c>
      <c r="J27" s="139"/>
      <c r="K27" s="139"/>
      <c r="U27" s="140">
        <v>113.84</v>
      </c>
    </row>
    <row r="28" spans="2:21" x14ac:dyDescent="0.25">
      <c r="B28" s="138" t="s">
        <v>90</v>
      </c>
      <c r="C28" s="138"/>
      <c r="D28" s="138"/>
      <c r="E28" s="138"/>
      <c r="F28" s="138"/>
      <c r="G28" s="138"/>
      <c r="H28" s="138"/>
      <c r="I28" s="139" t="s">
        <v>101</v>
      </c>
      <c r="J28" s="139"/>
      <c r="K28" s="139"/>
      <c r="U28" s="140">
        <v>97.07</v>
      </c>
    </row>
    <row r="29" spans="2:21" x14ac:dyDescent="0.25">
      <c r="B29" s="138" t="s">
        <v>90</v>
      </c>
      <c r="C29" s="138"/>
      <c r="D29" s="138"/>
      <c r="E29" s="138"/>
      <c r="F29" s="138"/>
      <c r="G29" s="138"/>
      <c r="H29" s="138"/>
      <c r="I29" s="139" t="s">
        <v>101</v>
      </c>
      <c r="J29" s="139"/>
      <c r="K29" s="139"/>
      <c r="U29" s="140">
        <v>131.83000000000001</v>
      </c>
    </row>
    <row r="30" spans="2:21" x14ac:dyDescent="0.25">
      <c r="B30" s="138" t="s">
        <v>90</v>
      </c>
      <c r="C30" s="138"/>
      <c r="D30" s="138"/>
      <c r="E30" s="138"/>
      <c r="F30" s="138"/>
      <c r="G30" s="138"/>
      <c r="H30" s="138"/>
      <c r="I30" s="139" t="s">
        <v>102</v>
      </c>
      <c r="J30" s="139"/>
      <c r="K30" s="139"/>
      <c r="U30" s="140">
        <v>144.41</v>
      </c>
    </row>
    <row r="31" spans="2:21" x14ac:dyDescent="0.25">
      <c r="B31" s="138" t="s">
        <v>90</v>
      </c>
      <c r="C31" s="138"/>
      <c r="D31" s="138"/>
      <c r="E31" s="138"/>
      <c r="F31" s="138"/>
      <c r="G31" s="138"/>
      <c r="H31" s="138"/>
      <c r="I31" s="139" t="s">
        <v>103</v>
      </c>
      <c r="J31" s="139"/>
      <c r="K31" s="139"/>
      <c r="U31" s="140">
        <v>-169.99</v>
      </c>
    </row>
    <row r="32" spans="2:21" x14ac:dyDescent="0.25">
      <c r="B32" s="138" t="s">
        <v>104</v>
      </c>
      <c r="C32" s="138"/>
      <c r="D32" s="138"/>
      <c r="E32" s="138"/>
      <c r="F32" s="138"/>
      <c r="G32" s="138"/>
      <c r="H32" s="138"/>
      <c r="I32" s="139" t="s">
        <v>105</v>
      </c>
      <c r="J32" s="139"/>
      <c r="K32" s="139"/>
      <c r="U32" s="140">
        <v>206.93</v>
      </c>
    </row>
    <row r="33" spans="2:21" x14ac:dyDescent="0.25">
      <c r="B33" s="138" t="s">
        <v>104</v>
      </c>
      <c r="C33" s="138"/>
      <c r="D33" s="138"/>
      <c r="E33" s="138"/>
      <c r="F33" s="138"/>
      <c r="G33" s="138"/>
      <c r="H33" s="138"/>
      <c r="I33" s="139" t="s">
        <v>106</v>
      </c>
      <c r="J33" s="139"/>
      <c r="K33" s="139"/>
      <c r="U33" s="140">
        <v>28.38</v>
      </c>
    </row>
    <row r="34" spans="2:21" x14ac:dyDescent="0.25">
      <c r="B34" s="138" t="s">
        <v>104</v>
      </c>
      <c r="C34" s="138"/>
      <c r="D34" s="138"/>
      <c r="E34" s="138"/>
      <c r="F34" s="138"/>
      <c r="G34" s="138"/>
      <c r="H34" s="138"/>
      <c r="I34" s="139" t="s">
        <v>107</v>
      </c>
      <c r="J34" s="139"/>
      <c r="K34" s="139"/>
      <c r="U34" s="140">
        <v>21.14</v>
      </c>
    </row>
    <row r="35" spans="2:21" x14ac:dyDescent="0.25">
      <c r="B35" s="138" t="s">
        <v>104</v>
      </c>
      <c r="C35" s="138"/>
      <c r="D35" s="138"/>
      <c r="E35" s="138"/>
      <c r="F35" s="138"/>
      <c r="G35" s="138"/>
      <c r="H35" s="138"/>
      <c r="I35" s="139" t="s">
        <v>108</v>
      </c>
      <c r="J35" s="139"/>
      <c r="K35" s="139"/>
      <c r="U35" s="140">
        <v>25.5</v>
      </c>
    </row>
    <row r="36" spans="2:21" x14ac:dyDescent="0.25">
      <c r="B36" s="138" t="s">
        <v>104</v>
      </c>
      <c r="C36" s="138"/>
      <c r="D36" s="138"/>
      <c r="E36" s="138"/>
      <c r="F36" s="138"/>
      <c r="G36" s="138"/>
      <c r="H36" s="138"/>
      <c r="I36" s="139" t="s">
        <v>109</v>
      </c>
      <c r="J36" s="139"/>
      <c r="K36" s="139"/>
      <c r="U36" s="140">
        <v>4.95</v>
      </c>
    </row>
    <row r="37" spans="2:21" x14ac:dyDescent="0.25">
      <c r="B37" s="138" t="s">
        <v>104</v>
      </c>
      <c r="C37" s="138"/>
      <c r="D37" s="138"/>
      <c r="E37" s="138"/>
      <c r="F37" s="138"/>
      <c r="G37" s="138"/>
      <c r="H37" s="138"/>
      <c r="I37" s="139" t="s">
        <v>110</v>
      </c>
      <c r="J37" s="139"/>
      <c r="K37" s="139"/>
      <c r="U37" s="140">
        <v>133.69</v>
      </c>
    </row>
    <row r="38" spans="2:21" x14ac:dyDescent="0.25">
      <c r="B38" s="138" t="s">
        <v>104</v>
      </c>
      <c r="C38" s="138"/>
      <c r="D38" s="138"/>
      <c r="E38" s="138"/>
      <c r="F38" s="138"/>
      <c r="G38" s="138"/>
      <c r="H38" s="138"/>
      <c r="I38" s="139" t="s">
        <v>111</v>
      </c>
      <c r="J38" s="139"/>
      <c r="K38" s="139"/>
      <c r="U38" s="140">
        <v>239.66</v>
      </c>
    </row>
    <row r="39" spans="2:21" x14ac:dyDescent="0.25">
      <c r="B39" s="138" t="s">
        <v>104</v>
      </c>
      <c r="C39" s="138"/>
      <c r="D39" s="138"/>
      <c r="E39" s="138"/>
      <c r="F39" s="138"/>
      <c r="G39" s="138"/>
      <c r="H39" s="138"/>
      <c r="I39" s="139" t="s">
        <v>112</v>
      </c>
      <c r="J39" s="139"/>
      <c r="K39" s="139"/>
      <c r="U39" s="140">
        <v>34.99</v>
      </c>
    </row>
    <row r="40" spans="2:21" x14ac:dyDescent="0.25">
      <c r="B40" s="138" t="s">
        <v>104</v>
      </c>
      <c r="C40" s="138"/>
      <c r="D40" s="138"/>
      <c r="E40" s="138"/>
      <c r="F40" s="138"/>
      <c r="G40" s="138"/>
      <c r="H40" s="138"/>
      <c r="I40" s="139" t="s">
        <v>113</v>
      </c>
      <c r="J40" s="139"/>
      <c r="K40" s="139"/>
      <c r="U40" s="140">
        <v>-17.989999999999998</v>
      </c>
    </row>
    <row r="41" spans="2:21" x14ac:dyDescent="0.25">
      <c r="B41" s="138" t="s">
        <v>104</v>
      </c>
      <c r="C41" s="138"/>
      <c r="D41" s="138"/>
      <c r="E41" s="138"/>
      <c r="F41" s="138"/>
      <c r="G41" s="138"/>
      <c r="H41" s="138"/>
      <c r="I41" s="139" t="s">
        <v>113</v>
      </c>
      <c r="J41" s="139"/>
      <c r="K41" s="139"/>
      <c r="U41" s="140">
        <v>28.34</v>
      </c>
    </row>
    <row r="42" spans="2:21" x14ac:dyDescent="0.25">
      <c r="B42" s="138" t="s">
        <v>104</v>
      </c>
      <c r="C42" s="138"/>
      <c r="D42" s="138"/>
      <c r="E42" s="138"/>
      <c r="F42" s="138"/>
      <c r="G42" s="138"/>
      <c r="H42" s="138"/>
      <c r="I42" s="139" t="s">
        <v>85</v>
      </c>
      <c r="J42" s="139"/>
      <c r="K42" s="139"/>
      <c r="U42" s="140">
        <v>7.85</v>
      </c>
    </row>
    <row r="43" spans="2:21" x14ac:dyDescent="0.25">
      <c r="B43" s="138" t="s">
        <v>104</v>
      </c>
      <c r="C43" s="138"/>
      <c r="D43" s="138"/>
      <c r="E43" s="138"/>
      <c r="F43" s="138"/>
      <c r="G43" s="138"/>
      <c r="H43" s="138"/>
      <c r="I43" s="139" t="s">
        <v>114</v>
      </c>
      <c r="J43" s="139"/>
      <c r="K43" s="139"/>
      <c r="U43" s="140">
        <v>178</v>
      </c>
    </row>
    <row r="44" spans="2:21" x14ac:dyDescent="0.25">
      <c r="B44" s="138" t="s">
        <v>104</v>
      </c>
      <c r="C44" s="138"/>
      <c r="D44" s="138"/>
      <c r="E44" s="138"/>
      <c r="F44" s="138"/>
      <c r="G44" s="138"/>
      <c r="H44" s="138"/>
      <c r="I44" s="139" t="s">
        <v>114</v>
      </c>
      <c r="J44" s="139"/>
      <c r="K44" s="139"/>
      <c r="U44" s="140">
        <v>125</v>
      </c>
    </row>
    <row r="45" spans="2:21" x14ac:dyDescent="0.25">
      <c r="B45" s="138" t="s">
        <v>104</v>
      </c>
      <c r="C45" s="138"/>
      <c r="D45" s="138"/>
      <c r="E45" s="138"/>
      <c r="F45" s="138"/>
      <c r="G45" s="138"/>
      <c r="H45" s="138"/>
      <c r="I45" s="139" t="s">
        <v>115</v>
      </c>
      <c r="J45" s="139"/>
      <c r="K45" s="139"/>
      <c r="U45" s="140">
        <v>48.78</v>
      </c>
    </row>
    <row r="46" spans="2:21" x14ac:dyDescent="0.25">
      <c r="B46" s="138" t="s">
        <v>104</v>
      </c>
      <c r="C46" s="138"/>
      <c r="D46" s="138"/>
      <c r="E46" s="138"/>
      <c r="F46" s="138"/>
      <c r="G46" s="138"/>
      <c r="H46" s="138"/>
      <c r="I46" s="139" t="s">
        <v>116</v>
      </c>
      <c r="J46" s="139"/>
      <c r="K46" s="139"/>
      <c r="U46" s="140">
        <v>183.49</v>
      </c>
    </row>
    <row r="47" spans="2:21" x14ac:dyDescent="0.25">
      <c r="B47" s="138" t="s">
        <v>117</v>
      </c>
      <c r="C47" s="138"/>
      <c r="D47" s="138"/>
      <c r="E47" s="138"/>
      <c r="F47" s="138"/>
      <c r="G47" s="138"/>
      <c r="H47" s="138"/>
      <c r="I47" s="139" t="s">
        <v>118</v>
      </c>
      <c r="J47" s="139"/>
      <c r="K47" s="139"/>
      <c r="U47" s="140">
        <v>350.14</v>
      </c>
    </row>
    <row r="48" spans="2:21" x14ac:dyDescent="0.25">
      <c r="B48" s="138" t="s">
        <v>117</v>
      </c>
      <c r="C48" s="138"/>
      <c r="D48" s="138"/>
      <c r="E48" s="138"/>
      <c r="F48" s="138"/>
      <c r="G48" s="138"/>
      <c r="H48" s="138"/>
      <c r="I48" s="139" t="s">
        <v>119</v>
      </c>
      <c r="J48" s="139"/>
      <c r="K48" s="139"/>
      <c r="U48" s="140">
        <v>10.83</v>
      </c>
    </row>
    <row r="49" spans="1:22" x14ac:dyDescent="0.25">
      <c r="B49" s="138" t="s">
        <v>117</v>
      </c>
      <c r="C49" s="138"/>
      <c r="D49" s="138"/>
      <c r="E49" s="138"/>
      <c r="F49" s="138"/>
      <c r="G49" s="138"/>
      <c r="H49" s="138"/>
      <c r="I49" s="139" t="s">
        <v>120</v>
      </c>
      <c r="J49" s="139"/>
      <c r="K49" s="139"/>
      <c r="U49" s="140">
        <v>450</v>
      </c>
    </row>
    <row r="50" spans="1:22" x14ac:dyDescent="0.25">
      <c r="B50" s="138" t="s">
        <v>117</v>
      </c>
      <c r="C50" s="138"/>
      <c r="D50" s="138"/>
      <c r="E50" s="138"/>
      <c r="F50" s="138"/>
      <c r="G50" s="138"/>
      <c r="H50" s="138"/>
      <c r="I50" s="139" t="s">
        <v>121</v>
      </c>
      <c r="J50" s="139"/>
      <c r="K50" s="139"/>
      <c r="U50" s="140">
        <v>37.31</v>
      </c>
    </row>
    <row r="51" spans="1:22" x14ac:dyDescent="0.25">
      <c r="B51" s="138" t="s">
        <v>117</v>
      </c>
      <c r="C51" s="138"/>
      <c r="D51" s="138"/>
      <c r="E51" s="138"/>
      <c r="F51" s="138"/>
      <c r="G51" s="138"/>
      <c r="H51" s="138"/>
      <c r="I51" s="139" t="s">
        <v>122</v>
      </c>
      <c r="J51" s="139"/>
      <c r="K51" s="139"/>
      <c r="U51" s="140">
        <v>26.35</v>
      </c>
    </row>
    <row r="52" spans="1:22" x14ac:dyDescent="0.25">
      <c r="B52" s="138" t="s">
        <v>117</v>
      </c>
      <c r="C52" s="138"/>
      <c r="D52" s="138"/>
      <c r="E52" s="138"/>
      <c r="F52" s="138"/>
      <c r="G52" s="138"/>
      <c r="H52" s="138"/>
      <c r="I52" s="139" t="s">
        <v>106</v>
      </c>
      <c r="J52" s="139"/>
      <c r="K52" s="139"/>
      <c r="U52" s="140">
        <v>113.55</v>
      </c>
    </row>
    <row r="53" spans="1:22" x14ac:dyDescent="0.25">
      <c r="B53" s="138" t="s">
        <v>117</v>
      </c>
      <c r="C53" s="138"/>
      <c r="D53" s="138"/>
      <c r="E53" s="138"/>
      <c r="F53" s="138"/>
      <c r="G53" s="138"/>
      <c r="H53" s="138"/>
      <c r="I53" s="139" t="s">
        <v>91</v>
      </c>
      <c r="J53" s="139"/>
      <c r="K53" s="139"/>
      <c r="U53" s="140">
        <v>61.96</v>
      </c>
    </row>
    <row r="54" spans="1:22" x14ac:dyDescent="0.25">
      <c r="B54" s="138" t="s">
        <v>117</v>
      </c>
      <c r="C54" s="138"/>
      <c r="D54" s="138"/>
      <c r="E54" s="138"/>
      <c r="F54" s="138"/>
      <c r="G54" s="138"/>
      <c r="H54" s="138"/>
      <c r="I54" s="139" t="s">
        <v>96</v>
      </c>
      <c r="J54" s="139"/>
      <c r="K54" s="139"/>
      <c r="U54" s="140">
        <v>5.35</v>
      </c>
    </row>
    <row r="55" spans="1:22" x14ac:dyDescent="0.25">
      <c r="B55" s="138" t="s">
        <v>117</v>
      </c>
      <c r="C55" s="138"/>
      <c r="D55" s="138"/>
      <c r="E55" s="138"/>
      <c r="F55" s="138"/>
      <c r="G55" s="138"/>
      <c r="H55" s="138"/>
      <c r="I55" s="139" t="s">
        <v>123</v>
      </c>
      <c r="J55" s="139"/>
      <c r="K55" s="139"/>
      <c r="U55" s="140">
        <v>15.68</v>
      </c>
    </row>
    <row r="56" spans="1:22" x14ac:dyDescent="0.25">
      <c r="B56" s="138" t="s">
        <v>117</v>
      </c>
      <c r="C56" s="138"/>
      <c r="D56" s="138"/>
      <c r="E56" s="138"/>
      <c r="F56" s="138"/>
      <c r="G56" s="138"/>
      <c r="H56" s="138"/>
      <c r="I56" s="139" t="s">
        <v>91</v>
      </c>
      <c r="J56" s="139"/>
      <c r="K56" s="139"/>
      <c r="U56" s="140">
        <v>17.96</v>
      </c>
    </row>
    <row r="57" spans="1:22" x14ac:dyDescent="0.25">
      <c r="B57" s="138" t="s">
        <v>117</v>
      </c>
      <c r="C57" s="138"/>
      <c r="D57" s="138"/>
      <c r="E57" s="138"/>
      <c r="F57" s="138"/>
      <c r="G57" s="138"/>
      <c r="H57" s="138"/>
      <c r="I57" s="139" t="s">
        <v>124</v>
      </c>
      <c r="J57" s="139"/>
      <c r="K57" s="139"/>
      <c r="U57" s="140">
        <v>94.7</v>
      </c>
    </row>
    <row r="58" spans="1:22" x14ac:dyDescent="0.25">
      <c r="B58" s="138" t="s">
        <v>117</v>
      </c>
      <c r="C58" s="138"/>
      <c r="D58" s="138"/>
      <c r="E58" s="138"/>
      <c r="F58" s="138"/>
      <c r="G58" s="138"/>
      <c r="H58" s="138"/>
      <c r="I58" s="139" t="s">
        <v>125</v>
      </c>
      <c r="J58" s="139"/>
      <c r="K58" s="139"/>
      <c r="U58" s="140">
        <v>50.25</v>
      </c>
    </row>
    <row r="59" spans="1:22" x14ac:dyDescent="0.25">
      <c r="B59" s="138" t="s">
        <v>117</v>
      </c>
      <c r="C59" s="138"/>
      <c r="D59" s="138"/>
      <c r="E59" s="138"/>
      <c r="F59" s="138"/>
      <c r="G59" s="138"/>
      <c r="H59" s="138"/>
      <c r="I59" s="139" t="s">
        <v>126</v>
      </c>
      <c r="J59" s="139"/>
      <c r="K59" s="139"/>
      <c r="U59" s="140">
        <v>49.25</v>
      </c>
    </row>
    <row r="60" spans="1:22" x14ac:dyDescent="0.25">
      <c r="B60" s="138" t="s">
        <v>117</v>
      </c>
      <c r="C60" s="138"/>
      <c r="D60" s="138"/>
      <c r="E60" s="138"/>
      <c r="F60" s="138"/>
      <c r="G60" s="138"/>
      <c r="H60" s="138"/>
      <c r="I60" s="139" t="s">
        <v>126</v>
      </c>
      <c r="J60" s="139"/>
      <c r="K60" s="139"/>
      <c r="U60" s="140">
        <v>49.25</v>
      </c>
    </row>
    <row r="61" spans="1:22" ht="3.75" customHeight="1" x14ac:dyDescent="0.25"/>
    <row r="62" spans="1:22" ht="11.25" customHeight="1" x14ac:dyDescent="0.25"/>
    <row r="63" spans="1:22" ht="13.5" customHeight="1" x14ac:dyDescent="0.25">
      <c r="A63" s="141" t="s">
        <v>127</v>
      </c>
      <c r="B63" s="141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P63" s="142" t="s">
        <v>128</v>
      </c>
      <c r="Q63" s="142"/>
      <c r="R63" s="142"/>
      <c r="S63" s="142"/>
      <c r="T63" s="142"/>
      <c r="U63" s="142"/>
      <c r="V63" s="142"/>
    </row>
    <row r="64" spans="1:22" ht="20.25" customHeight="1" x14ac:dyDescent="0.25">
      <c r="A64" s="143" t="s">
        <v>129</v>
      </c>
      <c r="B64" s="143"/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</row>
    <row r="65" spans="1:21" ht="7.5" customHeight="1" x14ac:dyDescent="0.25"/>
    <row r="66" spans="1:21" x14ac:dyDescent="0.25">
      <c r="A66" s="137" t="s">
        <v>78</v>
      </c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</row>
    <row r="67" spans="1:21" ht="6" customHeight="1" x14ac:dyDescent="0.25"/>
    <row r="68" spans="1:21" x14ac:dyDescent="0.25">
      <c r="B68" s="138" t="s">
        <v>117</v>
      </c>
      <c r="C68" s="138"/>
      <c r="D68" s="138"/>
      <c r="E68" s="138"/>
      <c r="F68" s="138"/>
      <c r="G68" s="138"/>
      <c r="H68" s="138"/>
      <c r="I68" s="139" t="s">
        <v>115</v>
      </c>
      <c r="J68" s="139"/>
      <c r="K68" s="139"/>
      <c r="U68" s="140">
        <v>91.98</v>
      </c>
    </row>
    <row r="69" spans="1:21" x14ac:dyDescent="0.25">
      <c r="B69" s="138" t="s">
        <v>117</v>
      </c>
      <c r="C69" s="138"/>
      <c r="D69" s="138"/>
      <c r="E69" s="138"/>
      <c r="F69" s="138"/>
      <c r="G69" s="138"/>
      <c r="H69" s="138"/>
      <c r="I69" s="139" t="s">
        <v>115</v>
      </c>
      <c r="J69" s="139"/>
      <c r="K69" s="139"/>
      <c r="U69" s="140">
        <v>32.159999999999997</v>
      </c>
    </row>
    <row r="70" spans="1:21" x14ac:dyDescent="0.25">
      <c r="B70" s="138" t="s">
        <v>117</v>
      </c>
      <c r="C70" s="138"/>
      <c r="D70" s="138"/>
      <c r="E70" s="138"/>
      <c r="F70" s="138"/>
      <c r="G70" s="138"/>
      <c r="H70" s="138"/>
      <c r="I70" s="139" t="s">
        <v>100</v>
      </c>
      <c r="J70" s="139"/>
      <c r="K70" s="139"/>
      <c r="U70" s="140">
        <v>411.26</v>
      </c>
    </row>
    <row r="71" spans="1:21" x14ac:dyDescent="0.25">
      <c r="B71" s="138" t="s">
        <v>117</v>
      </c>
      <c r="C71" s="138"/>
      <c r="D71" s="138"/>
      <c r="E71" s="138"/>
      <c r="F71" s="138"/>
      <c r="G71" s="138"/>
      <c r="H71" s="138"/>
      <c r="I71" s="139" t="s">
        <v>100</v>
      </c>
      <c r="J71" s="139"/>
      <c r="K71" s="139"/>
      <c r="U71" s="140">
        <v>395.35</v>
      </c>
    </row>
    <row r="72" spans="1:21" x14ac:dyDescent="0.25">
      <c r="B72" s="138" t="s">
        <v>117</v>
      </c>
      <c r="C72" s="138"/>
      <c r="D72" s="138"/>
      <c r="E72" s="138"/>
      <c r="F72" s="138"/>
      <c r="G72" s="138"/>
      <c r="H72" s="138"/>
      <c r="I72" s="139" t="s">
        <v>108</v>
      </c>
      <c r="J72" s="139"/>
      <c r="K72" s="139"/>
      <c r="U72" s="140">
        <v>25.5</v>
      </c>
    </row>
    <row r="73" spans="1:21" x14ac:dyDescent="0.25">
      <c r="B73" s="138" t="s">
        <v>117</v>
      </c>
      <c r="C73" s="138"/>
      <c r="D73" s="138"/>
      <c r="E73" s="138"/>
      <c r="F73" s="138"/>
      <c r="G73" s="138"/>
      <c r="H73" s="138"/>
      <c r="I73" s="139" t="s">
        <v>108</v>
      </c>
      <c r="J73" s="139"/>
      <c r="K73" s="139"/>
      <c r="U73" s="140">
        <v>25.5</v>
      </c>
    </row>
    <row r="74" spans="1:21" x14ac:dyDescent="0.25">
      <c r="B74" s="138" t="s">
        <v>117</v>
      </c>
      <c r="C74" s="138"/>
      <c r="D74" s="138"/>
      <c r="E74" s="138"/>
      <c r="F74" s="138"/>
      <c r="G74" s="138"/>
      <c r="H74" s="138"/>
      <c r="I74" s="139" t="s">
        <v>130</v>
      </c>
      <c r="J74" s="139"/>
      <c r="K74" s="139"/>
      <c r="U74" s="140">
        <v>-110.42</v>
      </c>
    </row>
    <row r="75" spans="1:21" x14ac:dyDescent="0.25">
      <c r="B75" s="138" t="s">
        <v>117</v>
      </c>
      <c r="C75" s="138"/>
      <c r="D75" s="138"/>
      <c r="E75" s="138"/>
      <c r="F75" s="138"/>
      <c r="G75" s="138"/>
      <c r="H75" s="138"/>
      <c r="I75" s="139" t="s">
        <v>130</v>
      </c>
      <c r="J75" s="139"/>
      <c r="K75" s="139"/>
      <c r="U75" s="140">
        <v>110.42</v>
      </c>
    </row>
    <row r="76" spans="1:21" x14ac:dyDescent="0.25">
      <c r="B76" s="138" t="s">
        <v>117</v>
      </c>
      <c r="C76" s="138"/>
      <c r="D76" s="138"/>
      <c r="E76" s="138"/>
      <c r="F76" s="138"/>
      <c r="G76" s="138"/>
      <c r="H76" s="138"/>
      <c r="I76" s="139" t="s">
        <v>131</v>
      </c>
      <c r="J76" s="139"/>
      <c r="K76" s="139"/>
      <c r="U76" s="140">
        <v>31.92</v>
      </c>
    </row>
    <row r="77" spans="1:21" x14ac:dyDescent="0.25">
      <c r="B77" s="138" t="s">
        <v>117</v>
      </c>
      <c r="C77" s="138"/>
      <c r="D77" s="138"/>
      <c r="E77" s="138"/>
      <c r="F77" s="138"/>
      <c r="G77" s="138"/>
      <c r="H77" s="138"/>
      <c r="I77" s="139" t="s">
        <v>132</v>
      </c>
      <c r="J77" s="139"/>
      <c r="K77" s="139"/>
      <c r="U77" s="140">
        <v>52</v>
      </c>
    </row>
    <row r="78" spans="1:21" x14ac:dyDescent="0.25">
      <c r="B78" s="138" t="s">
        <v>133</v>
      </c>
      <c r="C78" s="138"/>
      <c r="D78" s="138"/>
      <c r="E78" s="138"/>
      <c r="F78" s="138"/>
      <c r="G78" s="138"/>
      <c r="H78" s="138"/>
      <c r="I78" s="139" t="s">
        <v>126</v>
      </c>
      <c r="J78" s="139"/>
      <c r="K78" s="139"/>
      <c r="U78" s="140">
        <v>49.25</v>
      </c>
    </row>
    <row r="79" spans="1:21" x14ac:dyDescent="0.25">
      <c r="B79" s="138" t="s">
        <v>133</v>
      </c>
      <c r="C79" s="138"/>
      <c r="D79" s="138"/>
      <c r="E79" s="138"/>
      <c r="F79" s="138"/>
      <c r="G79" s="138"/>
      <c r="H79" s="138"/>
      <c r="I79" s="139" t="s">
        <v>134</v>
      </c>
      <c r="J79" s="139"/>
      <c r="K79" s="139"/>
      <c r="U79" s="140">
        <v>68.37</v>
      </c>
    </row>
    <row r="80" spans="1:21" x14ac:dyDescent="0.25">
      <c r="B80" s="138" t="s">
        <v>133</v>
      </c>
      <c r="C80" s="138"/>
      <c r="D80" s="138"/>
      <c r="E80" s="138"/>
      <c r="F80" s="138"/>
      <c r="G80" s="138"/>
      <c r="H80" s="138"/>
      <c r="I80" s="139" t="s">
        <v>135</v>
      </c>
      <c r="J80" s="139"/>
      <c r="K80" s="139"/>
      <c r="U80" s="140">
        <v>24.43</v>
      </c>
    </row>
    <row r="81" spans="2:21" x14ac:dyDescent="0.25">
      <c r="B81" s="138" t="s">
        <v>136</v>
      </c>
      <c r="C81" s="138"/>
      <c r="D81" s="138"/>
      <c r="E81" s="138"/>
      <c r="F81" s="138"/>
      <c r="G81" s="138"/>
      <c r="H81" s="138"/>
      <c r="I81" s="139" t="s">
        <v>137</v>
      </c>
      <c r="J81" s="139"/>
      <c r="K81" s="139"/>
      <c r="U81" s="140">
        <v>35.94</v>
      </c>
    </row>
    <row r="82" spans="2:21" x14ac:dyDescent="0.25">
      <c r="B82" s="138" t="s">
        <v>136</v>
      </c>
      <c r="C82" s="138"/>
      <c r="D82" s="138"/>
      <c r="E82" s="138"/>
      <c r="F82" s="138"/>
      <c r="G82" s="138"/>
      <c r="H82" s="138"/>
      <c r="I82" s="139" t="s">
        <v>138</v>
      </c>
      <c r="J82" s="139"/>
      <c r="K82" s="139"/>
      <c r="U82" s="140">
        <v>277.44</v>
      </c>
    </row>
    <row r="83" spans="2:21" x14ac:dyDescent="0.25">
      <c r="B83" s="138" t="s">
        <v>136</v>
      </c>
      <c r="C83" s="138"/>
      <c r="D83" s="138"/>
      <c r="E83" s="138"/>
      <c r="F83" s="138"/>
      <c r="G83" s="138"/>
      <c r="H83" s="138"/>
      <c r="I83" s="139" t="s">
        <v>139</v>
      </c>
      <c r="J83" s="139"/>
      <c r="K83" s="139"/>
      <c r="U83" s="140">
        <v>371.65</v>
      </c>
    </row>
    <row r="84" spans="2:21" x14ac:dyDescent="0.25">
      <c r="B84" s="138" t="s">
        <v>136</v>
      </c>
      <c r="C84" s="138"/>
      <c r="D84" s="138"/>
      <c r="E84" s="138"/>
      <c r="F84" s="138"/>
      <c r="G84" s="138"/>
      <c r="H84" s="138"/>
      <c r="I84" s="139" t="s">
        <v>140</v>
      </c>
      <c r="J84" s="139"/>
      <c r="K84" s="139"/>
      <c r="U84" s="140">
        <v>265.33</v>
      </c>
    </row>
    <row r="85" spans="2:21" x14ac:dyDescent="0.25">
      <c r="B85" s="138" t="s">
        <v>136</v>
      </c>
      <c r="C85" s="138"/>
      <c r="D85" s="138"/>
      <c r="E85" s="138"/>
      <c r="F85" s="138"/>
      <c r="G85" s="138"/>
      <c r="H85" s="138"/>
      <c r="I85" s="139" t="s">
        <v>140</v>
      </c>
      <c r="J85" s="139"/>
      <c r="K85" s="139"/>
      <c r="U85" s="140">
        <v>-22.44</v>
      </c>
    </row>
    <row r="86" spans="2:21" x14ac:dyDescent="0.25">
      <c r="B86" s="138" t="s">
        <v>141</v>
      </c>
      <c r="C86" s="138"/>
      <c r="D86" s="138"/>
      <c r="E86" s="138"/>
      <c r="F86" s="138"/>
      <c r="G86" s="138"/>
      <c r="H86" s="138"/>
      <c r="I86" s="139" t="s">
        <v>142</v>
      </c>
      <c r="J86" s="139"/>
      <c r="K86" s="139"/>
      <c r="U86" s="140">
        <v>385.86</v>
      </c>
    </row>
    <row r="87" spans="2:21" x14ac:dyDescent="0.25">
      <c r="B87" s="138" t="s">
        <v>141</v>
      </c>
      <c r="C87" s="138"/>
      <c r="D87" s="138"/>
      <c r="E87" s="138"/>
      <c r="F87" s="138"/>
      <c r="G87" s="138"/>
      <c r="H87" s="138"/>
      <c r="I87" s="139" t="s">
        <v>143</v>
      </c>
      <c r="J87" s="139"/>
      <c r="K87" s="139"/>
      <c r="U87" s="140">
        <v>29.98</v>
      </c>
    </row>
    <row r="88" spans="2:21" x14ac:dyDescent="0.25">
      <c r="B88" s="138" t="s">
        <v>141</v>
      </c>
      <c r="C88" s="138"/>
      <c r="D88" s="138"/>
      <c r="E88" s="138"/>
      <c r="F88" s="138"/>
      <c r="G88" s="138"/>
      <c r="H88" s="138"/>
      <c r="I88" s="139" t="s">
        <v>91</v>
      </c>
      <c r="J88" s="139"/>
      <c r="K88" s="139"/>
      <c r="U88" s="140">
        <v>16.96</v>
      </c>
    </row>
    <row r="89" spans="2:21" x14ac:dyDescent="0.25">
      <c r="B89" s="138" t="s">
        <v>141</v>
      </c>
      <c r="C89" s="138"/>
      <c r="D89" s="138"/>
      <c r="E89" s="138"/>
      <c r="F89" s="138"/>
      <c r="G89" s="138"/>
      <c r="H89" s="138"/>
      <c r="I89" s="139" t="s">
        <v>144</v>
      </c>
      <c r="J89" s="139"/>
      <c r="K89" s="139"/>
      <c r="U89" s="140">
        <v>27.43</v>
      </c>
    </row>
    <row r="90" spans="2:21" x14ac:dyDescent="0.25">
      <c r="B90" s="138" t="s">
        <v>141</v>
      </c>
      <c r="C90" s="138"/>
      <c r="D90" s="138"/>
      <c r="E90" s="138"/>
      <c r="F90" s="138"/>
      <c r="G90" s="138"/>
      <c r="H90" s="138"/>
      <c r="I90" s="139" t="s">
        <v>145</v>
      </c>
      <c r="J90" s="139"/>
      <c r="K90" s="139"/>
      <c r="U90" s="140">
        <v>680</v>
      </c>
    </row>
    <row r="91" spans="2:21" x14ac:dyDescent="0.25">
      <c r="B91" s="138" t="s">
        <v>141</v>
      </c>
      <c r="C91" s="138"/>
      <c r="D91" s="138"/>
      <c r="E91" s="138"/>
      <c r="F91" s="138"/>
      <c r="G91" s="138"/>
      <c r="H91" s="138"/>
      <c r="I91" s="139" t="s">
        <v>142</v>
      </c>
      <c r="J91" s="139"/>
      <c r="K91" s="139"/>
      <c r="U91" s="140">
        <v>224</v>
      </c>
    </row>
    <row r="92" spans="2:21" x14ac:dyDescent="0.25">
      <c r="B92" s="138" t="s">
        <v>141</v>
      </c>
      <c r="C92" s="138"/>
      <c r="D92" s="138"/>
      <c r="E92" s="138"/>
      <c r="F92" s="138"/>
      <c r="G92" s="138"/>
      <c r="H92" s="138"/>
      <c r="I92" s="139" t="s">
        <v>123</v>
      </c>
      <c r="J92" s="139"/>
      <c r="K92" s="139"/>
      <c r="U92" s="140">
        <v>94.47</v>
      </c>
    </row>
    <row r="93" spans="2:21" x14ac:dyDescent="0.25">
      <c r="B93" s="138" t="s">
        <v>141</v>
      </c>
      <c r="C93" s="138"/>
      <c r="D93" s="138"/>
      <c r="E93" s="138"/>
      <c r="F93" s="138"/>
      <c r="G93" s="138"/>
      <c r="H93" s="138"/>
      <c r="I93" s="139" t="s">
        <v>146</v>
      </c>
      <c r="J93" s="139"/>
      <c r="K93" s="139"/>
      <c r="U93" s="140">
        <v>40.75</v>
      </c>
    </row>
    <row r="94" spans="2:21" x14ac:dyDescent="0.25">
      <c r="B94" s="138" t="s">
        <v>141</v>
      </c>
      <c r="C94" s="138"/>
      <c r="D94" s="138"/>
      <c r="E94" s="138"/>
      <c r="F94" s="138"/>
      <c r="G94" s="138"/>
      <c r="H94" s="138"/>
      <c r="I94" s="139" t="s">
        <v>119</v>
      </c>
      <c r="J94" s="139"/>
      <c r="K94" s="139"/>
      <c r="U94" s="140">
        <v>9.66</v>
      </c>
    </row>
    <row r="95" spans="2:21" x14ac:dyDescent="0.25">
      <c r="B95" s="138" t="s">
        <v>141</v>
      </c>
      <c r="C95" s="138"/>
      <c r="D95" s="138"/>
      <c r="E95" s="138"/>
      <c r="F95" s="138"/>
      <c r="G95" s="138"/>
      <c r="H95" s="138"/>
      <c r="I95" s="139" t="s">
        <v>147</v>
      </c>
      <c r="J95" s="139"/>
      <c r="K95" s="139"/>
      <c r="U95" s="140">
        <v>500.96</v>
      </c>
    </row>
    <row r="96" spans="2:21" x14ac:dyDescent="0.25">
      <c r="B96" s="138" t="s">
        <v>141</v>
      </c>
      <c r="C96" s="138"/>
      <c r="D96" s="138"/>
      <c r="E96" s="138"/>
      <c r="F96" s="138"/>
      <c r="G96" s="138"/>
      <c r="H96" s="138"/>
      <c r="I96" s="139" t="s">
        <v>100</v>
      </c>
      <c r="J96" s="139"/>
      <c r="K96" s="139"/>
      <c r="U96" s="140">
        <v>219.93</v>
      </c>
    </row>
    <row r="97" spans="2:21" x14ac:dyDescent="0.25">
      <c r="B97" s="138" t="s">
        <v>148</v>
      </c>
      <c r="C97" s="138"/>
      <c r="D97" s="138"/>
      <c r="E97" s="138"/>
      <c r="F97" s="138"/>
      <c r="G97" s="138"/>
      <c r="H97" s="138"/>
      <c r="I97" s="139" t="s">
        <v>149</v>
      </c>
      <c r="J97" s="139"/>
      <c r="K97" s="139"/>
      <c r="U97" s="140">
        <v>3.31</v>
      </c>
    </row>
    <row r="98" spans="2:21" x14ac:dyDescent="0.25">
      <c r="B98" s="138" t="s">
        <v>148</v>
      </c>
      <c r="C98" s="138"/>
      <c r="D98" s="138"/>
      <c r="E98" s="138"/>
      <c r="F98" s="138"/>
      <c r="G98" s="138"/>
      <c r="H98" s="138"/>
      <c r="I98" s="139" t="s">
        <v>142</v>
      </c>
      <c r="J98" s="139"/>
      <c r="K98" s="139"/>
      <c r="U98" s="140">
        <v>522.96</v>
      </c>
    </row>
    <row r="99" spans="2:21" x14ac:dyDescent="0.25">
      <c r="B99" s="138" t="s">
        <v>148</v>
      </c>
      <c r="C99" s="138"/>
      <c r="D99" s="138"/>
      <c r="E99" s="138"/>
      <c r="F99" s="138"/>
      <c r="G99" s="138"/>
      <c r="H99" s="138"/>
      <c r="I99" s="139" t="s">
        <v>150</v>
      </c>
      <c r="J99" s="139"/>
      <c r="K99" s="139"/>
      <c r="U99" s="140">
        <v>-389</v>
      </c>
    </row>
    <row r="100" spans="2:21" x14ac:dyDescent="0.25">
      <c r="B100" s="138" t="s">
        <v>148</v>
      </c>
      <c r="C100" s="138"/>
      <c r="D100" s="138"/>
      <c r="E100" s="138"/>
      <c r="F100" s="138"/>
      <c r="G100" s="138"/>
      <c r="H100" s="138"/>
      <c r="I100" s="139" t="s">
        <v>91</v>
      </c>
      <c r="J100" s="139"/>
      <c r="K100" s="139"/>
      <c r="U100" s="140">
        <v>33.94</v>
      </c>
    </row>
    <row r="101" spans="2:21" x14ac:dyDescent="0.25">
      <c r="B101" s="138" t="s">
        <v>148</v>
      </c>
      <c r="C101" s="138"/>
      <c r="D101" s="138"/>
      <c r="E101" s="138"/>
      <c r="F101" s="138"/>
      <c r="G101" s="138"/>
      <c r="H101" s="138"/>
      <c r="I101" s="139" t="s">
        <v>151</v>
      </c>
      <c r="J101" s="139"/>
      <c r="K101" s="139"/>
      <c r="U101" s="140">
        <v>371.19</v>
      </c>
    </row>
    <row r="102" spans="2:21" x14ac:dyDescent="0.25">
      <c r="B102" s="138" t="s">
        <v>148</v>
      </c>
      <c r="C102" s="138"/>
      <c r="D102" s="138"/>
      <c r="E102" s="138"/>
      <c r="F102" s="138"/>
      <c r="G102" s="138"/>
      <c r="H102" s="138"/>
      <c r="I102" s="139" t="s">
        <v>106</v>
      </c>
      <c r="J102" s="139"/>
      <c r="K102" s="139"/>
      <c r="U102" s="140">
        <v>141.59</v>
      </c>
    </row>
    <row r="103" spans="2:21" x14ac:dyDescent="0.25">
      <c r="B103" s="138" t="s">
        <v>148</v>
      </c>
      <c r="C103" s="138"/>
      <c r="D103" s="138"/>
      <c r="E103" s="138"/>
      <c r="F103" s="138"/>
      <c r="G103" s="138"/>
      <c r="H103" s="138"/>
      <c r="I103" s="139" t="s">
        <v>152</v>
      </c>
      <c r="J103" s="139"/>
      <c r="K103" s="139"/>
      <c r="U103" s="140">
        <v>328.22</v>
      </c>
    </row>
    <row r="104" spans="2:21" x14ac:dyDescent="0.25">
      <c r="B104" s="138" t="s">
        <v>148</v>
      </c>
      <c r="C104" s="138"/>
      <c r="D104" s="138"/>
      <c r="E104" s="138"/>
      <c r="F104" s="138"/>
      <c r="G104" s="138"/>
      <c r="H104" s="138"/>
      <c r="I104" s="139" t="s">
        <v>145</v>
      </c>
      <c r="J104" s="139"/>
      <c r="K104" s="139"/>
      <c r="U104" s="140">
        <v>159.99</v>
      </c>
    </row>
    <row r="105" spans="2:21" x14ac:dyDescent="0.25">
      <c r="B105" s="138" t="s">
        <v>148</v>
      </c>
      <c r="C105" s="138"/>
      <c r="D105" s="138"/>
      <c r="E105" s="138"/>
      <c r="F105" s="138"/>
      <c r="G105" s="138"/>
      <c r="H105" s="138"/>
      <c r="I105" s="139" t="s">
        <v>91</v>
      </c>
      <c r="J105" s="139"/>
      <c r="K105" s="139"/>
      <c r="U105" s="140">
        <v>45.94</v>
      </c>
    </row>
    <row r="106" spans="2:21" x14ac:dyDescent="0.25">
      <c r="B106" s="138" t="s">
        <v>148</v>
      </c>
      <c r="C106" s="138"/>
      <c r="D106" s="138"/>
      <c r="E106" s="138"/>
      <c r="F106" s="138"/>
      <c r="G106" s="138"/>
      <c r="H106" s="138"/>
      <c r="I106" s="139" t="s">
        <v>153</v>
      </c>
      <c r="J106" s="139"/>
      <c r="K106" s="139"/>
      <c r="U106" s="140">
        <v>-126.54</v>
      </c>
    </row>
    <row r="107" spans="2:21" x14ac:dyDescent="0.25">
      <c r="B107" s="138" t="s">
        <v>148</v>
      </c>
      <c r="C107" s="138"/>
      <c r="D107" s="138"/>
      <c r="E107" s="138"/>
      <c r="F107" s="138"/>
      <c r="G107" s="138"/>
      <c r="H107" s="138"/>
      <c r="I107" s="139" t="s">
        <v>153</v>
      </c>
      <c r="J107" s="139"/>
      <c r="K107" s="139"/>
      <c r="U107" s="140">
        <v>126.54</v>
      </c>
    </row>
    <row r="108" spans="2:21" x14ac:dyDescent="0.25">
      <c r="B108" s="138" t="s">
        <v>148</v>
      </c>
      <c r="C108" s="138"/>
      <c r="D108" s="138"/>
      <c r="E108" s="138"/>
      <c r="F108" s="138"/>
      <c r="G108" s="138"/>
      <c r="H108" s="138"/>
      <c r="I108" s="139" t="s">
        <v>153</v>
      </c>
      <c r="J108" s="139"/>
      <c r="K108" s="139"/>
      <c r="U108" s="140">
        <v>107.91</v>
      </c>
    </row>
    <row r="109" spans="2:21" x14ac:dyDescent="0.25">
      <c r="B109" s="138" t="s">
        <v>148</v>
      </c>
      <c r="C109" s="138"/>
      <c r="D109" s="138"/>
      <c r="E109" s="138"/>
      <c r="F109" s="138"/>
      <c r="G109" s="138"/>
      <c r="H109" s="138"/>
      <c r="I109" s="139" t="s">
        <v>154</v>
      </c>
      <c r="J109" s="139"/>
      <c r="K109" s="139"/>
      <c r="U109" s="140">
        <v>47.38</v>
      </c>
    </row>
    <row r="110" spans="2:21" x14ac:dyDescent="0.25">
      <c r="B110" s="138" t="s">
        <v>148</v>
      </c>
      <c r="C110" s="138"/>
      <c r="D110" s="138"/>
      <c r="E110" s="138"/>
      <c r="F110" s="138"/>
      <c r="G110" s="138"/>
      <c r="H110" s="138"/>
      <c r="I110" s="139" t="s">
        <v>149</v>
      </c>
      <c r="J110" s="139"/>
      <c r="K110" s="139"/>
      <c r="U110" s="140">
        <v>130.5</v>
      </c>
    </row>
    <row r="111" spans="2:21" x14ac:dyDescent="0.25">
      <c r="B111" s="138" t="s">
        <v>148</v>
      </c>
      <c r="C111" s="138"/>
      <c r="D111" s="138"/>
      <c r="E111" s="138"/>
      <c r="F111" s="138"/>
      <c r="G111" s="138"/>
      <c r="H111" s="138"/>
      <c r="I111" s="139" t="s">
        <v>95</v>
      </c>
      <c r="J111" s="139"/>
      <c r="K111" s="139"/>
      <c r="U111" s="140">
        <v>52.27</v>
      </c>
    </row>
    <row r="112" spans="2:21" x14ac:dyDescent="0.25">
      <c r="B112" s="138" t="s">
        <v>148</v>
      </c>
      <c r="C112" s="138"/>
      <c r="D112" s="138"/>
      <c r="E112" s="138"/>
      <c r="F112" s="138"/>
      <c r="G112" s="138"/>
      <c r="H112" s="138"/>
      <c r="I112" s="139" t="s">
        <v>96</v>
      </c>
      <c r="J112" s="139"/>
      <c r="K112" s="139"/>
      <c r="U112" s="140">
        <v>224.1</v>
      </c>
    </row>
    <row r="113" spans="1:22" x14ac:dyDescent="0.25">
      <c r="B113" s="138" t="s">
        <v>148</v>
      </c>
      <c r="C113" s="138"/>
      <c r="D113" s="138"/>
      <c r="E113" s="138"/>
      <c r="F113" s="138"/>
      <c r="G113" s="138"/>
      <c r="H113" s="138"/>
      <c r="I113" s="139" t="s">
        <v>126</v>
      </c>
      <c r="J113" s="139"/>
      <c r="K113" s="139"/>
      <c r="U113" s="140">
        <v>40.75</v>
      </c>
    </row>
    <row r="114" spans="1:22" x14ac:dyDescent="0.25">
      <c r="B114" s="138" t="s">
        <v>148</v>
      </c>
      <c r="C114" s="138"/>
      <c r="D114" s="138"/>
      <c r="E114" s="138"/>
      <c r="F114" s="138"/>
      <c r="G114" s="138"/>
      <c r="H114" s="138"/>
      <c r="I114" s="139" t="s">
        <v>126</v>
      </c>
      <c r="J114" s="139"/>
      <c r="K114" s="139"/>
      <c r="U114" s="140">
        <v>49.25</v>
      </c>
    </row>
    <row r="115" spans="1:22" x14ac:dyDescent="0.25">
      <c r="B115" s="138" t="s">
        <v>148</v>
      </c>
      <c r="C115" s="138"/>
      <c r="D115" s="138"/>
      <c r="E115" s="138"/>
      <c r="F115" s="138"/>
      <c r="G115" s="138"/>
      <c r="H115" s="138"/>
      <c r="I115" s="139" t="s">
        <v>126</v>
      </c>
      <c r="J115" s="139"/>
      <c r="K115" s="139"/>
      <c r="U115" s="140">
        <v>49.25</v>
      </c>
    </row>
    <row r="116" spans="1:22" x14ac:dyDescent="0.25">
      <c r="B116" s="138" t="s">
        <v>148</v>
      </c>
      <c r="C116" s="138"/>
      <c r="D116" s="138"/>
      <c r="E116" s="138"/>
      <c r="F116" s="138"/>
      <c r="G116" s="138"/>
      <c r="H116" s="138"/>
      <c r="I116" s="139" t="s">
        <v>155</v>
      </c>
      <c r="J116" s="139"/>
      <c r="K116" s="139"/>
      <c r="U116" s="140">
        <v>13.9</v>
      </c>
    </row>
    <row r="117" spans="1:22" x14ac:dyDescent="0.25">
      <c r="B117" s="138" t="s">
        <v>148</v>
      </c>
      <c r="C117" s="138"/>
      <c r="D117" s="138"/>
      <c r="E117" s="138"/>
      <c r="F117" s="138"/>
      <c r="G117" s="138"/>
      <c r="H117" s="138"/>
      <c r="I117" s="139" t="s">
        <v>97</v>
      </c>
      <c r="J117" s="139"/>
      <c r="K117" s="139"/>
      <c r="U117" s="140">
        <v>27.68</v>
      </c>
    </row>
    <row r="118" spans="1:22" x14ac:dyDescent="0.25">
      <c r="B118" s="138" t="s">
        <v>148</v>
      </c>
      <c r="C118" s="138"/>
      <c r="D118" s="138"/>
      <c r="E118" s="138"/>
      <c r="F118" s="138"/>
      <c r="G118" s="138"/>
      <c r="H118" s="138"/>
      <c r="I118" s="139" t="s">
        <v>156</v>
      </c>
      <c r="J118" s="139"/>
      <c r="K118" s="139"/>
      <c r="U118" s="140">
        <v>72.989999999999995</v>
      </c>
    </row>
    <row r="119" spans="1:22" x14ac:dyDescent="0.25">
      <c r="B119" s="138" t="s">
        <v>148</v>
      </c>
      <c r="C119" s="138"/>
      <c r="D119" s="138"/>
      <c r="E119" s="138"/>
      <c r="F119" s="138"/>
      <c r="G119" s="138"/>
      <c r="H119" s="138"/>
      <c r="I119" s="139" t="s">
        <v>108</v>
      </c>
      <c r="J119" s="139"/>
      <c r="K119" s="139"/>
      <c r="U119" s="140">
        <v>25.5</v>
      </c>
    </row>
    <row r="120" spans="1:22" x14ac:dyDescent="0.25">
      <c r="B120" s="138" t="s">
        <v>148</v>
      </c>
      <c r="C120" s="138"/>
      <c r="D120" s="138"/>
      <c r="E120" s="138"/>
      <c r="F120" s="138"/>
      <c r="G120" s="138"/>
      <c r="H120" s="138"/>
      <c r="I120" s="139" t="s">
        <v>157</v>
      </c>
      <c r="J120" s="139"/>
      <c r="K120" s="139"/>
      <c r="U120" s="140">
        <v>39.18</v>
      </c>
    </row>
    <row r="121" spans="1:22" x14ac:dyDescent="0.25">
      <c r="B121" s="138" t="s">
        <v>148</v>
      </c>
      <c r="C121" s="138"/>
      <c r="D121" s="138"/>
      <c r="E121" s="138"/>
      <c r="F121" s="138"/>
      <c r="G121" s="138"/>
      <c r="H121" s="138"/>
      <c r="I121" s="139" t="s">
        <v>113</v>
      </c>
      <c r="J121" s="139"/>
      <c r="K121" s="139"/>
      <c r="U121" s="140">
        <v>107.88</v>
      </c>
    </row>
    <row r="122" spans="1:22" x14ac:dyDescent="0.25">
      <c r="B122" s="138" t="s">
        <v>158</v>
      </c>
      <c r="C122" s="138"/>
      <c r="D122" s="138"/>
      <c r="E122" s="138"/>
      <c r="F122" s="138"/>
      <c r="G122" s="138"/>
      <c r="H122" s="138"/>
      <c r="I122" s="139" t="s">
        <v>142</v>
      </c>
      <c r="J122" s="139"/>
      <c r="K122" s="139"/>
      <c r="U122" s="140">
        <v>75.12</v>
      </c>
    </row>
    <row r="123" spans="1:22" x14ac:dyDescent="0.25">
      <c r="B123" s="138" t="s">
        <v>158</v>
      </c>
      <c r="C123" s="138"/>
      <c r="D123" s="138"/>
      <c r="E123" s="138"/>
      <c r="F123" s="138"/>
      <c r="G123" s="138"/>
      <c r="H123" s="138"/>
      <c r="I123" s="139" t="s">
        <v>92</v>
      </c>
      <c r="J123" s="139"/>
      <c r="K123" s="139"/>
      <c r="U123" s="140">
        <v>15.24</v>
      </c>
    </row>
    <row r="124" spans="1:22" x14ac:dyDescent="0.25">
      <c r="B124" s="138" t="s">
        <v>158</v>
      </c>
      <c r="C124" s="138"/>
      <c r="D124" s="138"/>
      <c r="E124" s="138"/>
      <c r="F124" s="138"/>
      <c r="G124" s="138"/>
      <c r="H124" s="138"/>
      <c r="I124" s="139" t="s">
        <v>159</v>
      </c>
      <c r="J124" s="139"/>
      <c r="K124" s="139"/>
      <c r="U124" s="140">
        <v>22.94</v>
      </c>
    </row>
    <row r="125" spans="1:22" ht="4.5" customHeight="1" x14ac:dyDescent="0.25"/>
    <row r="126" spans="1:22" ht="11.25" customHeight="1" x14ac:dyDescent="0.25"/>
    <row r="127" spans="1:22" ht="13.5" customHeight="1" x14ac:dyDescent="0.25">
      <c r="A127" s="141" t="s">
        <v>127</v>
      </c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P127" s="142" t="s">
        <v>160</v>
      </c>
      <c r="Q127" s="142"/>
      <c r="R127" s="142"/>
      <c r="S127" s="142"/>
      <c r="T127" s="142"/>
      <c r="U127" s="142"/>
      <c r="V127" s="142"/>
    </row>
    <row r="128" spans="1:22" ht="20.25" customHeight="1" x14ac:dyDescent="0.25">
      <c r="A128" s="143" t="s">
        <v>129</v>
      </c>
      <c r="B128" s="143"/>
      <c r="C128" s="143"/>
      <c r="D128" s="143"/>
      <c r="E128" s="143"/>
      <c r="F128" s="143"/>
      <c r="G128" s="143"/>
      <c r="H128" s="143"/>
      <c r="I128" s="143"/>
      <c r="J128" s="143"/>
      <c r="K128" s="143"/>
      <c r="L128" s="143"/>
      <c r="M128" s="143"/>
      <c r="N128" s="143"/>
      <c r="O128" s="143"/>
      <c r="P128" s="143"/>
      <c r="Q128" s="143"/>
      <c r="R128" s="143"/>
      <c r="S128" s="143"/>
      <c r="T128" s="143"/>
      <c r="U128" s="143"/>
    </row>
    <row r="129" spans="1:21" ht="7.5" customHeight="1" x14ac:dyDescent="0.25"/>
    <row r="130" spans="1:21" x14ac:dyDescent="0.25">
      <c r="A130" s="137" t="s">
        <v>78</v>
      </c>
      <c r="B130" s="137"/>
      <c r="C130" s="137"/>
      <c r="D130" s="137"/>
      <c r="E130" s="137"/>
      <c r="F130" s="137"/>
      <c r="G130" s="137"/>
      <c r="H130" s="137"/>
      <c r="I130" s="137"/>
      <c r="J130" s="137"/>
      <c r="K130" s="137"/>
      <c r="L130" s="137"/>
    </row>
    <row r="131" spans="1:21" ht="6" customHeight="1" x14ac:dyDescent="0.25"/>
    <row r="132" spans="1:21" x14ac:dyDescent="0.25">
      <c r="B132" s="138" t="s">
        <v>158</v>
      </c>
      <c r="C132" s="138"/>
      <c r="D132" s="138"/>
      <c r="E132" s="138"/>
      <c r="F132" s="138"/>
      <c r="G132" s="138"/>
      <c r="H132" s="138"/>
      <c r="I132" s="139" t="s">
        <v>159</v>
      </c>
      <c r="J132" s="139"/>
      <c r="K132" s="139"/>
      <c r="U132" s="140">
        <v>7.97</v>
      </c>
    </row>
    <row r="133" spans="1:21" x14ac:dyDescent="0.25">
      <c r="B133" s="138" t="s">
        <v>158</v>
      </c>
      <c r="C133" s="138"/>
      <c r="D133" s="138"/>
      <c r="E133" s="138"/>
      <c r="F133" s="138"/>
      <c r="G133" s="138"/>
      <c r="H133" s="138"/>
      <c r="I133" s="139" t="s">
        <v>161</v>
      </c>
      <c r="J133" s="139"/>
      <c r="K133" s="139"/>
      <c r="U133" s="140">
        <v>49.95</v>
      </c>
    </row>
    <row r="134" spans="1:21" x14ac:dyDescent="0.25">
      <c r="B134" s="138" t="s">
        <v>158</v>
      </c>
      <c r="C134" s="138"/>
      <c r="D134" s="138"/>
      <c r="E134" s="138"/>
      <c r="F134" s="138"/>
      <c r="G134" s="138"/>
      <c r="H134" s="138"/>
      <c r="I134" s="139" t="s">
        <v>131</v>
      </c>
      <c r="J134" s="139"/>
      <c r="K134" s="139"/>
      <c r="U134" s="140">
        <v>162.51</v>
      </c>
    </row>
    <row r="135" spans="1:21" x14ac:dyDescent="0.25">
      <c r="B135" s="138" t="s">
        <v>158</v>
      </c>
      <c r="C135" s="138"/>
      <c r="D135" s="138"/>
      <c r="E135" s="138"/>
      <c r="F135" s="138"/>
      <c r="G135" s="138"/>
      <c r="H135" s="138"/>
      <c r="I135" s="139" t="s">
        <v>162</v>
      </c>
      <c r="J135" s="139"/>
      <c r="K135" s="139"/>
      <c r="U135" s="140">
        <v>92</v>
      </c>
    </row>
    <row r="136" spans="1:21" x14ac:dyDescent="0.25">
      <c r="B136" s="138" t="s">
        <v>158</v>
      </c>
      <c r="C136" s="138"/>
      <c r="D136" s="138"/>
      <c r="E136" s="138"/>
      <c r="F136" s="138"/>
      <c r="G136" s="138"/>
      <c r="H136" s="138"/>
      <c r="I136" s="141" t="s">
        <v>163</v>
      </c>
      <c r="J136" s="141"/>
      <c r="K136" s="141"/>
      <c r="U136" s="140">
        <v>65</v>
      </c>
    </row>
    <row r="137" spans="1:21" x14ac:dyDescent="0.25">
      <c r="I137" s="141"/>
      <c r="J137" s="141"/>
      <c r="K137" s="141"/>
    </row>
    <row r="138" spans="1:21" x14ac:dyDescent="0.25">
      <c r="B138" s="138" t="s">
        <v>158</v>
      </c>
      <c r="C138" s="138"/>
      <c r="D138" s="138"/>
      <c r="E138" s="138"/>
      <c r="F138" s="138"/>
      <c r="G138" s="138"/>
      <c r="H138" s="138"/>
      <c r="I138" s="139" t="s">
        <v>119</v>
      </c>
      <c r="J138" s="139"/>
      <c r="K138" s="139"/>
      <c r="U138" s="140">
        <v>9</v>
      </c>
    </row>
    <row r="139" spans="1:21" x14ac:dyDescent="0.25">
      <c r="B139" s="138" t="s">
        <v>158</v>
      </c>
      <c r="C139" s="138"/>
      <c r="D139" s="138"/>
      <c r="E139" s="138"/>
      <c r="F139" s="138"/>
      <c r="G139" s="138"/>
      <c r="H139" s="138"/>
      <c r="I139" s="139" t="s">
        <v>164</v>
      </c>
      <c r="J139" s="139"/>
      <c r="K139" s="139"/>
      <c r="U139" s="140">
        <v>29.49</v>
      </c>
    </row>
    <row r="140" spans="1:21" x14ac:dyDescent="0.25">
      <c r="B140" s="138" t="s">
        <v>158</v>
      </c>
      <c r="C140" s="138"/>
      <c r="D140" s="138"/>
      <c r="E140" s="138"/>
      <c r="F140" s="138"/>
      <c r="G140" s="138"/>
      <c r="H140" s="138"/>
      <c r="I140" s="139" t="s">
        <v>165</v>
      </c>
      <c r="J140" s="139"/>
      <c r="K140" s="139"/>
      <c r="U140" s="140">
        <v>185.46</v>
      </c>
    </row>
    <row r="141" spans="1:21" x14ac:dyDescent="0.25">
      <c r="B141" s="138" t="s">
        <v>158</v>
      </c>
      <c r="C141" s="138"/>
      <c r="D141" s="138"/>
      <c r="E141" s="138"/>
      <c r="F141" s="138"/>
      <c r="G141" s="138"/>
      <c r="H141" s="138"/>
      <c r="I141" s="139" t="s">
        <v>166</v>
      </c>
      <c r="J141" s="139"/>
      <c r="K141" s="139"/>
      <c r="U141" s="140">
        <v>25.99</v>
      </c>
    </row>
    <row r="142" spans="1:21" x14ac:dyDescent="0.25">
      <c r="B142" s="138" t="s">
        <v>158</v>
      </c>
      <c r="C142" s="138"/>
      <c r="D142" s="138"/>
      <c r="E142" s="138"/>
      <c r="F142" s="138"/>
      <c r="G142" s="138"/>
      <c r="H142" s="138"/>
      <c r="I142" s="139" t="s">
        <v>167</v>
      </c>
      <c r="J142" s="139"/>
      <c r="K142" s="139"/>
      <c r="U142" s="140">
        <v>58.4</v>
      </c>
    </row>
    <row r="143" spans="1:21" x14ac:dyDescent="0.25">
      <c r="B143" s="138" t="s">
        <v>158</v>
      </c>
      <c r="C143" s="138"/>
      <c r="D143" s="138"/>
      <c r="E143" s="138"/>
      <c r="F143" s="138"/>
      <c r="G143" s="138"/>
      <c r="H143" s="138"/>
      <c r="I143" s="139" t="s">
        <v>114</v>
      </c>
      <c r="J143" s="139"/>
      <c r="K143" s="139"/>
      <c r="U143" s="140">
        <v>-606.6</v>
      </c>
    </row>
    <row r="144" spans="1:21" x14ac:dyDescent="0.25">
      <c r="B144" s="138" t="s">
        <v>158</v>
      </c>
      <c r="C144" s="138"/>
      <c r="D144" s="138"/>
      <c r="E144" s="138"/>
      <c r="F144" s="138"/>
      <c r="G144" s="138"/>
      <c r="H144" s="138"/>
      <c r="I144" s="139" t="s">
        <v>168</v>
      </c>
      <c r="J144" s="139"/>
      <c r="K144" s="139"/>
      <c r="U144" s="140">
        <v>104.92</v>
      </c>
    </row>
    <row r="145" spans="2:21" x14ac:dyDescent="0.25">
      <c r="B145" s="138" t="s">
        <v>158</v>
      </c>
      <c r="C145" s="138"/>
      <c r="D145" s="138"/>
      <c r="E145" s="138"/>
      <c r="F145" s="138"/>
      <c r="G145" s="138"/>
      <c r="H145" s="138"/>
      <c r="I145" s="139" t="s">
        <v>111</v>
      </c>
      <c r="J145" s="139"/>
      <c r="K145" s="139"/>
      <c r="U145" s="140">
        <v>237.33</v>
      </c>
    </row>
    <row r="146" spans="2:21" x14ac:dyDescent="0.25">
      <c r="B146" s="138" t="s">
        <v>158</v>
      </c>
      <c r="C146" s="138"/>
      <c r="D146" s="138"/>
      <c r="E146" s="138"/>
      <c r="F146" s="138"/>
      <c r="G146" s="138"/>
      <c r="H146" s="138"/>
      <c r="I146" s="139" t="s">
        <v>88</v>
      </c>
      <c r="J146" s="139"/>
      <c r="K146" s="139"/>
      <c r="U146" s="140">
        <v>43.2</v>
      </c>
    </row>
    <row r="147" spans="2:21" x14ac:dyDescent="0.25">
      <c r="B147" s="138" t="s">
        <v>158</v>
      </c>
      <c r="C147" s="138"/>
      <c r="D147" s="138"/>
      <c r="E147" s="138"/>
      <c r="F147" s="138"/>
      <c r="G147" s="138"/>
      <c r="H147" s="138"/>
      <c r="I147" s="139" t="s">
        <v>88</v>
      </c>
      <c r="J147" s="139"/>
      <c r="K147" s="139"/>
      <c r="U147" s="140">
        <v>12.53</v>
      </c>
    </row>
    <row r="148" spans="2:21" x14ac:dyDescent="0.25">
      <c r="B148" s="138" t="s">
        <v>158</v>
      </c>
      <c r="C148" s="138"/>
      <c r="D148" s="138"/>
      <c r="E148" s="138"/>
      <c r="F148" s="138"/>
      <c r="G148" s="138"/>
      <c r="H148" s="138"/>
      <c r="I148" s="139" t="s">
        <v>126</v>
      </c>
      <c r="J148" s="139"/>
      <c r="K148" s="139"/>
      <c r="U148" s="140">
        <v>40.75</v>
      </c>
    </row>
    <row r="149" spans="2:21" x14ac:dyDescent="0.25">
      <c r="B149" s="138" t="s">
        <v>158</v>
      </c>
      <c r="C149" s="138"/>
      <c r="D149" s="138"/>
      <c r="E149" s="138"/>
      <c r="F149" s="138"/>
      <c r="G149" s="138"/>
      <c r="H149" s="138"/>
      <c r="I149" s="139" t="s">
        <v>126</v>
      </c>
      <c r="J149" s="139"/>
      <c r="K149" s="139"/>
      <c r="U149" s="140">
        <v>40.75</v>
      </c>
    </row>
    <row r="150" spans="2:21" x14ac:dyDescent="0.25">
      <c r="B150" s="138" t="s">
        <v>158</v>
      </c>
      <c r="C150" s="138"/>
      <c r="D150" s="138"/>
      <c r="E150" s="138"/>
      <c r="F150" s="138"/>
      <c r="G150" s="138"/>
      <c r="H150" s="138"/>
      <c r="I150" s="139" t="s">
        <v>126</v>
      </c>
      <c r="J150" s="139"/>
      <c r="K150" s="139"/>
      <c r="U150" s="140">
        <v>40.75</v>
      </c>
    </row>
    <row r="151" spans="2:21" x14ac:dyDescent="0.25">
      <c r="B151" s="138" t="s">
        <v>158</v>
      </c>
      <c r="C151" s="138"/>
      <c r="D151" s="138"/>
      <c r="E151" s="138"/>
      <c r="F151" s="138"/>
      <c r="G151" s="138"/>
      <c r="H151" s="138"/>
      <c r="I151" s="139" t="s">
        <v>126</v>
      </c>
      <c r="J151" s="139"/>
      <c r="K151" s="139"/>
      <c r="U151" s="140">
        <v>40.75</v>
      </c>
    </row>
    <row r="152" spans="2:21" x14ac:dyDescent="0.25">
      <c r="B152" s="138" t="s">
        <v>158</v>
      </c>
      <c r="C152" s="138"/>
      <c r="D152" s="138"/>
      <c r="E152" s="138"/>
      <c r="F152" s="138"/>
      <c r="G152" s="138"/>
      <c r="H152" s="138"/>
      <c r="I152" s="139" t="s">
        <v>126</v>
      </c>
      <c r="J152" s="139"/>
      <c r="K152" s="139"/>
      <c r="U152" s="140">
        <v>40.75</v>
      </c>
    </row>
    <row r="153" spans="2:21" x14ac:dyDescent="0.25">
      <c r="B153" s="138" t="s">
        <v>158</v>
      </c>
      <c r="C153" s="138"/>
      <c r="D153" s="138"/>
      <c r="E153" s="138"/>
      <c r="F153" s="138"/>
      <c r="G153" s="138"/>
      <c r="H153" s="138"/>
      <c r="I153" s="139" t="s">
        <v>126</v>
      </c>
      <c r="J153" s="139"/>
      <c r="K153" s="139"/>
      <c r="U153" s="140">
        <v>40.75</v>
      </c>
    </row>
    <row r="154" spans="2:21" x14ac:dyDescent="0.25">
      <c r="B154" s="138" t="s">
        <v>158</v>
      </c>
      <c r="C154" s="138"/>
      <c r="D154" s="138"/>
      <c r="E154" s="138"/>
      <c r="F154" s="138"/>
      <c r="G154" s="138"/>
      <c r="H154" s="138"/>
      <c r="I154" s="139" t="s">
        <v>169</v>
      </c>
      <c r="J154" s="139"/>
      <c r="K154" s="139"/>
      <c r="U154" s="140">
        <v>2015.77</v>
      </c>
    </row>
    <row r="155" spans="2:21" x14ac:dyDescent="0.25">
      <c r="B155" s="138" t="s">
        <v>170</v>
      </c>
      <c r="C155" s="138"/>
      <c r="D155" s="138"/>
      <c r="E155" s="138"/>
      <c r="F155" s="138"/>
      <c r="G155" s="138"/>
      <c r="H155" s="138"/>
      <c r="I155" s="139" t="s">
        <v>171</v>
      </c>
      <c r="J155" s="139"/>
      <c r="K155" s="139"/>
      <c r="U155" s="140">
        <v>448.61</v>
      </c>
    </row>
    <row r="156" spans="2:21" x14ac:dyDescent="0.25">
      <c r="B156" s="138" t="s">
        <v>170</v>
      </c>
      <c r="C156" s="138"/>
      <c r="D156" s="138"/>
      <c r="E156" s="138"/>
      <c r="F156" s="138"/>
      <c r="G156" s="138"/>
      <c r="H156" s="138"/>
      <c r="I156" s="139" t="s">
        <v>106</v>
      </c>
      <c r="J156" s="139"/>
      <c r="K156" s="139"/>
      <c r="U156" s="140">
        <v>24.97</v>
      </c>
    </row>
    <row r="157" spans="2:21" x14ac:dyDescent="0.25">
      <c r="B157" s="138" t="s">
        <v>170</v>
      </c>
      <c r="C157" s="138"/>
      <c r="D157" s="138"/>
      <c r="E157" s="138"/>
      <c r="F157" s="138"/>
      <c r="G157" s="138"/>
      <c r="H157" s="138"/>
      <c r="I157" s="139" t="s">
        <v>153</v>
      </c>
      <c r="J157" s="139"/>
      <c r="K157" s="139"/>
      <c r="U157" s="140">
        <v>9.9700000000000006</v>
      </c>
    </row>
    <row r="158" spans="2:21" x14ac:dyDescent="0.25">
      <c r="B158" s="138" t="s">
        <v>170</v>
      </c>
      <c r="C158" s="138"/>
      <c r="D158" s="138"/>
      <c r="E158" s="138"/>
      <c r="F158" s="138"/>
      <c r="G158" s="138"/>
      <c r="H158" s="138"/>
      <c r="I158" s="139" t="s">
        <v>91</v>
      </c>
      <c r="J158" s="139"/>
      <c r="K158" s="139"/>
      <c r="U158" s="140">
        <v>42.48</v>
      </c>
    </row>
    <row r="159" spans="2:21" x14ac:dyDescent="0.25">
      <c r="B159" s="138" t="s">
        <v>170</v>
      </c>
      <c r="C159" s="138"/>
      <c r="D159" s="138"/>
      <c r="E159" s="138"/>
      <c r="F159" s="138"/>
      <c r="G159" s="138"/>
      <c r="H159" s="138"/>
      <c r="I159" s="139" t="s">
        <v>172</v>
      </c>
      <c r="J159" s="139"/>
      <c r="K159" s="139"/>
      <c r="U159" s="140">
        <v>11</v>
      </c>
    </row>
    <row r="160" spans="2:21" x14ac:dyDescent="0.25">
      <c r="B160" s="138" t="s">
        <v>170</v>
      </c>
      <c r="C160" s="138"/>
      <c r="D160" s="138"/>
      <c r="E160" s="138"/>
      <c r="F160" s="138"/>
      <c r="G160" s="138"/>
      <c r="H160" s="138"/>
      <c r="I160" s="139" t="s">
        <v>173</v>
      </c>
      <c r="J160" s="139"/>
      <c r="K160" s="139"/>
      <c r="U160" s="140">
        <v>264.10000000000002</v>
      </c>
    </row>
    <row r="161" spans="2:21" x14ac:dyDescent="0.25">
      <c r="B161" s="138" t="s">
        <v>170</v>
      </c>
      <c r="C161" s="138"/>
      <c r="D161" s="138"/>
      <c r="E161" s="138"/>
      <c r="F161" s="138"/>
      <c r="G161" s="138"/>
      <c r="H161" s="138"/>
      <c r="I161" s="139" t="s">
        <v>108</v>
      </c>
      <c r="J161" s="139"/>
      <c r="K161" s="139"/>
      <c r="U161" s="140">
        <v>25.5</v>
      </c>
    </row>
    <row r="162" spans="2:21" x14ac:dyDescent="0.25">
      <c r="B162" s="138" t="s">
        <v>170</v>
      </c>
      <c r="C162" s="138"/>
      <c r="D162" s="138"/>
      <c r="E162" s="138"/>
      <c r="F162" s="138"/>
      <c r="G162" s="138"/>
      <c r="H162" s="138"/>
      <c r="I162" s="139" t="s">
        <v>174</v>
      </c>
      <c r="J162" s="139"/>
      <c r="K162" s="139"/>
      <c r="U162" s="140">
        <v>143.62</v>
      </c>
    </row>
    <row r="163" spans="2:21" x14ac:dyDescent="0.25">
      <c r="B163" s="138" t="s">
        <v>170</v>
      </c>
      <c r="C163" s="138"/>
      <c r="D163" s="138"/>
      <c r="E163" s="138"/>
      <c r="F163" s="138"/>
      <c r="G163" s="138"/>
      <c r="H163" s="138"/>
      <c r="I163" s="139" t="s">
        <v>85</v>
      </c>
      <c r="J163" s="139"/>
      <c r="K163" s="139"/>
      <c r="U163" s="140">
        <v>37.049999999999997</v>
      </c>
    </row>
    <row r="164" spans="2:21" x14ac:dyDescent="0.25">
      <c r="B164" s="138" t="s">
        <v>170</v>
      </c>
      <c r="C164" s="138"/>
      <c r="D164" s="138"/>
      <c r="E164" s="138"/>
      <c r="F164" s="138"/>
      <c r="G164" s="138"/>
      <c r="H164" s="138"/>
      <c r="I164" s="139" t="s">
        <v>175</v>
      </c>
      <c r="J164" s="139"/>
      <c r="K164" s="139"/>
      <c r="U164" s="140">
        <v>318</v>
      </c>
    </row>
    <row r="165" spans="2:21" x14ac:dyDescent="0.25">
      <c r="B165" s="138" t="s">
        <v>170</v>
      </c>
      <c r="C165" s="138"/>
      <c r="D165" s="138"/>
      <c r="E165" s="138"/>
      <c r="F165" s="138"/>
      <c r="G165" s="138"/>
      <c r="H165" s="138"/>
      <c r="I165" s="139" t="s">
        <v>168</v>
      </c>
      <c r="J165" s="139"/>
      <c r="K165" s="139"/>
      <c r="U165" s="140">
        <v>70.760000000000005</v>
      </c>
    </row>
    <row r="166" spans="2:21" x14ac:dyDescent="0.25">
      <c r="B166" s="138" t="s">
        <v>170</v>
      </c>
      <c r="C166" s="138"/>
      <c r="D166" s="138"/>
      <c r="E166" s="138"/>
      <c r="F166" s="138"/>
      <c r="G166" s="138"/>
      <c r="H166" s="138"/>
      <c r="I166" s="139" t="s">
        <v>176</v>
      </c>
      <c r="J166" s="139"/>
      <c r="K166" s="139"/>
      <c r="U166" s="140">
        <v>132</v>
      </c>
    </row>
    <row r="167" spans="2:21" x14ac:dyDescent="0.25">
      <c r="B167" s="138" t="s">
        <v>170</v>
      </c>
      <c r="C167" s="138"/>
      <c r="D167" s="138"/>
      <c r="E167" s="138"/>
      <c r="F167" s="138"/>
      <c r="G167" s="138"/>
      <c r="H167" s="138"/>
      <c r="I167" s="139" t="s">
        <v>176</v>
      </c>
      <c r="J167" s="139"/>
      <c r="K167" s="139"/>
      <c r="U167" s="140">
        <v>132</v>
      </c>
    </row>
    <row r="168" spans="2:21" x14ac:dyDescent="0.25">
      <c r="B168" s="138" t="s">
        <v>170</v>
      </c>
      <c r="C168" s="138"/>
      <c r="D168" s="138"/>
      <c r="E168" s="138"/>
      <c r="F168" s="138"/>
      <c r="G168" s="138"/>
      <c r="H168" s="138"/>
      <c r="I168" s="139" t="s">
        <v>176</v>
      </c>
      <c r="J168" s="139"/>
      <c r="K168" s="139"/>
      <c r="U168" s="140">
        <v>132</v>
      </c>
    </row>
    <row r="169" spans="2:21" x14ac:dyDescent="0.25">
      <c r="B169" s="138" t="s">
        <v>170</v>
      </c>
      <c r="C169" s="138"/>
      <c r="D169" s="138"/>
      <c r="E169" s="138"/>
      <c r="F169" s="138"/>
      <c r="G169" s="138"/>
      <c r="H169" s="138"/>
      <c r="I169" s="139" t="s">
        <v>176</v>
      </c>
      <c r="J169" s="139"/>
      <c r="K169" s="139"/>
      <c r="U169" s="140">
        <v>132</v>
      </c>
    </row>
    <row r="170" spans="2:21" x14ac:dyDescent="0.25">
      <c r="B170" s="138" t="s">
        <v>170</v>
      </c>
      <c r="C170" s="138"/>
      <c r="D170" s="138"/>
      <c r="E170" s="138"/>
      <c r="F170" s="138"/>
      <c r="G170" s="138"/>
      <c r="H170" s="138"/>
      <c r="I170" s="139" t="s">
        <v>176</v>
      </c>
      <c r="J170" s="139"/>
      <c r="K170" s="139"/>
      <c r="U170" s="140">
        <v>132</v>
      </c>
    </row>
    <row r="171" spans="2:21" x14ac:dyDescent="0.25">
      <c r="B171" s="138" t="s">
        <v>170</v>
      </c>
      <c r="C171" s="138"/>
      <c r="D171" s="138"/>
      <c r="E171" s="138"/>
      <c r="F171" s="138"/>
      <c r="G171" s="138"/>
      <c r="H171" s="138"/>
      <c r="I171" s="139" t="s">
        <v>126</v>
      </c>
      <c r="J171" s="139"/>
      <c r="K171" s="139"/>
      <c r="U171" s="140">
        <v>40.75</v>
      </c>
    </row>
    <row r="172" spans="2:21" x14ac:dyDescent="0.25">
      <c r="B172" s="138" t="s">
        <v>170</v>
      </c>
      <c r="C172" s="138"/>
      <c r="D172" s="138"/>
      <c r="E172" s="138"/>
      <c r="F172" s="138"/>
      <c r="G172" s="138"/>
      <c r="H172" s="138"/>
      <c r="I172" s="139" t="s">
        <v>126</v>
      </c>
      <c r="J172" s="139"/>
      <c r="K172" s="139"/>
      <c r="U172" s="140">
        <v>40.75</v>
      </c>
    </row>
    <row r="173" spans="2:21" x14ac:dyDescent="0.25">
      <c r="B173" s="138" t="s">
        <v>170</v>
      </c>
      <c r="C173" s="138"/>
      <c r="D173" s="138"/>
      <c r="E173" s="138"/>
      <c r="F173" s="138"/>
      <c r="G173" s="138"/>
      <c r="H173" s="138"/>
      <c r="I173" s="139" t="s">
        <v>126</v>
      </c>
      <c r="J173" s="139"/>
      <c r="K173" s="139"/>
      <c r="U173" s="140">
        <v>40.75</v>
      </c>
    </row>
    <row r="174" spans="2:21" x14ac:dyDescent="0.25">
      <c r="B174" s="138" t="s">
        <v>170</v>
      </c>
      <c r="C174" s="138"/>
      <c r="D174" s="138"/>
      <c r="E174" s="138"/>
      <c r="F174" s="138"/>
      <c r="G174" s="138"/>
      <c r="H174" s="138"/>
      <c r="I174" s="139" t="s">
        <v>126</v>
      </c>
      <c r="J174" s="139"/>
      <c r="K174" s="139"/>
      <c r="U174" s="140">
        <v>40.75</v>
      </c>
    </row>
    <row r="175" spans="2:21" x14ac:dyDescent="0.25">
      <c r="B175" s="138" t="s">
        <v>170</v>
      </c>
      <c r="C175" s="138"/>
      <c r="D175" s="138"/>
      <c r="E175" s="138"/>
      <c r="F175" s="138"/>
      <c r="G175" s="138"/>
      <c r="H175" s="138"/>
      <c r="I175" s="139" t="s">
        <v>126</v>
      </c>
      <c r="J175" s="139"/>
      <c r="K175" s="139"/>
      <c r="U175" s="140">
        <v>40.75</v>
      </c>
    </row>
    <row r="176" spans="2:21" x14ac:dyDescent="0.25">
      <c r="B176" s="138" t="s">
        <v>170</v>
      </c>
      <c r="C176" s="138"/>
      <c r="D176" s="138"/>
      <c r="E176" s="138"/>
      <c r="F176" s="138"/>
      <c r="G176" s="138"/>
      <c r="H176" s="138"/>
      <c r="I176" s="139" t="s">
        <v>126</v>
      </c>
      <c r="J176" s="139"/>
      <c r="K176" s="139"/>
      <c r="U176" s="140">
        <v>40.75</v>
      </c>
    </row>
    <row r="177" spans="1:22" x14ac:dyDescent="0.25">
      <c r="B177" s="138" t="s">
        <v>170</v>
      </c>
      <c r="C177" s="138"/>
      <c r="D177" s="138"/>
      <c r="E177" s="138"/>
      <c r="F177" s="138"/>
      <c r="G177" s="138"/>
      <c r="H177" s="138"/>
      <c r="I177" s="139" t="s">
        <v>177</v>
      </c>
      <c r="J177" s="139"/>
      <c r="K177" s="139"/>
      <c r="U177" s="140">
        <v>3.32</v>
      </c>
    </row>
    <row r="178" spans="1:22" x14ac:dyDescent="0.25">
      <c r="B178" s="138" t="s">
        <v>170</v>
      </c>
      <c r="C178" s="138"/>
      <c r="D178" s="138"/>
      <c r="E178" s="138"/>
      <c r="F178" s="138"/>
      <c r="G178" s="138"/>
      <c r="H178" s="138"/>
      <c r="I178" s="139" t="s">
        <v>155</v>
      </c>
      <c r="J178" s="139"/>
      <c r="K178" s="139"/>
      <c r="U178" s="140">
        <v>13.9</v>
      </c>
    </row>
    <row r="179" spans="1:22" x14ac:dyDescent="0.25">
      <c r="B179" s="138" t="s">
        <v>178</v>
      </c>
      <c r="C179" s="138"/>
      <c r="D179" s="138"/>
      <c r="E179" s="138"/>
      <c r="F179" s="138"/>
      <c r="G179" s="138"/>
      <c r="H179" s="138"/>
      <c r="I179" s="139" t="s">
        <v>179</v>
      </c>
      <c r="J179" s="139"/>
      <c r="K179" s="139"/>
      <c r="U179" s="140">
        <v>15.98</v>
      </c>
    </row>
    <row r="180" spans="1:22" x14ac:dyDescent="0.25">
      <c r="B180" s="138" t="s">
        <v>178</v>
      </c>
      <c r="C180" s="138"/>
      <c r="D180" s="138"/>
      <c r="E180" s="138"/>
      <c r="F180" s="138"/>
      <c r="G180" s="138"/>
      <c r="H180" s="138"/>
      <c r="I180" s="139" t="s">
        <v>92</v>
      </c>
      <c r="J180" s="139"/>
      <c r="K180" s="139"/>
      <c r="U180" s="140">
        <v>3.91</v>
      </c>
    </row>
    <row r="181" spans="1:22" x14ac:dyDescent="0.25">
      <c r="B181" s="138" t="s">
        <v>178</v>
      </c>
      <c r="C181" s="138"/>
      <c r="D181" s="138"/>
      <c r="E181" s="138"/>
      <c r="F181" s="138"/>
      <c r="G181" s="138"/>
      <c r="H181" s="138"/>
      <c r="I181" s="139" t="s">
        <v>176</v>
      </c>
      <c r="J181" s="139"/>
      <c r="K181" s="139"/>
      <c r="U181" s="140">
        <v>44</v>
      </c>
    </row>
    <row r="182" spans="1:22" x14ac:dyDescent="0.25">
      <c r="B182" s="138" t="s">
        <v>178</v>
      </c>
      <c r="C182" s="138"/>
      <c r="D182" s="138"/>
      <c r="E182" s="138"/>
      <c r="F182" s="138"/>
      <c r="G182" s="138"/>
      <c r="H182" s="138"/>
      <c r="I182" s="139" t="s">
        <v>176</v>
      </c>
      <c r="J182" s="139"/>
      <c r="K182" s="139"/>
      <c r="U182" s="140">
        <v>132</v>
      </c>
    </row>
    <row r="183" spans="1:22" x14ac:dyDescent="0.25">
      <c r="B183" s="138" t="s">
        <v>178</v>
      </c>
      <c r="C183" s="138"/>
      <c r="D183" s="138"/>
      <c r="E183" s="138"/>
      <c r="F183" s="138"/>
      <c r="G183" s="138"/>
      <c r="H183" s="138"/>
      <c r="I183" s="139" t="s">
        <v>176</v>
      </c>
      <c r="J183" s="139"/>
      <c r="K183" s="139"/>
      <c r="U183" s="140">
        <v>66</v>
      </c>
    </row>
    <row r="184" spans="1:22" x14ac:dyDescent="0.25">
      <c r="B184" s="138" t="s">
        <v>178</v>
      </c>
      <c r="C184" s="138"/>
      <c r="D184" s="138"/>
      <c r="E184" s="138"/>
      <c r="F184" s="138"/>
      <c r="G184" s="138"/>
      <c r="H184" s="138"/>
      <c r="I184" s="139" t="s">
        <v>126</v>
      </c>
      <c r="J184" s="139"/>
      <c r="K184" s="139"/>
      <c r="U184" s="140">
        <v>40.75</v>
      </c>
    </row>
    <row r="185" spans="1:22" x14ac:dyDescent="0.25">
      <c r="B185" s="138" t="s">
        <v>178</v>
      </c>
      <c r="C185" s="138"/>
      <c r="D185" s="138"/>
      <c r="E185" s="138"/>
      <c r="F185" s="138"/>
      <c r="G185" s="138"/>
      <c r="H185" s="138"/>
      <c r="I185" s="139" t="s">
        <v>126</v>
      </c>
      <c r="J185" s="139"/>
      <c r="K185" s="139"/>
      <c r="U185" s="140">
        <v>40.75</v>
      </c>
    </row>
    <row r="186" spans="1:22" x14ac:dyDescent="0.25">
      <c r="B186" s="138" t="s">
        <v>178</v>
      </c>
      <c r="C186" s="138"/>
      <c r="D186" s="138"/>
      <c r="E186" s="138"/>
      <c r="F186" s="138"/>
      <c r="G186" s="138"/>
      <c r="H186" s="138"/>
      <c r="I186" s="139" t="s">
        <v>126</v>
      </c>
      <c r="J186" s="139"/>
      <c r="K186" s="139"/>
      <c r="U186" s="140">
        <v>40.75</v>
      </c>
    </row>
    <row r="187" spans="1:22" x14ac:dyDescent="0.25">
      <c r="B187" s="138" t="s">
        <v>178</v>
      </c>
      <c r="C187" s="138"/>
      <c r="D187" s="138"/>
      <c r="E187" s="138"/>
      <c r="F187" s="138"/>
      <c r="G187" s="138"/>
      <c r="H187" s="138"/>
      <c r="I187" s="139" t="s">
        <v>100</v>
      </c>
      <c r="J187" s="139"/>
      <c r="K187" s="139"/>
      <c r="U187" s="140">
        <v>269.83999999999997</v>
      </c>
    </row>
    <row r="188" spans="1:22" x14ac:dyDescent="0.25">
      <c r="B188" s="138" t="s">
        <v>178</v>
      </c>
      <c r="C188" s="138"/>
      <c r="D188" s="138"/>
      <c r="E188" s="138"/>
      <c r="F188" s="138"/>
      <c r="G188" s="138"/>
      <c r="H188" s="138"/>
      <c r="I188" s="139" t="s">
        <v>108</v>
      </c>
      <c r="J188" s="139"/>
      <c r="K188" s="139"/>
      <c r="U188" s="140">
        <v>25.5</v>
      </c>
    </row>
    <row r="189" spans="1:22" ht="4.5" customHeight="1" x14ac:dyDescent="0.25"/>
    <row r="190" spans="1:22" ht="11.25" customHeight="1" x14ac:dyDescent="0.25"/>
    <row r="191" spans="1:22" ht="13.5" customHeight="1" x14ac:dyDescent="0.25">
      <c r="A191" s="141" t="s">
        <v>127</v>
      </c>
      <c r="B191" s="141"/>
      <c r="C191" s="141"/>
      <c r="D191" s="141"/>
      <c r="E191" s="141"/>
      <c r="F191" s="141"/>
      <c r="G191" s="141"/>
      <c r="H191" s="141"/>
      <c r="I191" s="141"/>
      <c r="J191" s="141"/>
      <c r="K191" s="141"/>
      <c r="L191" s="141"/>
      <c r="M191" s="141"/>
      <c r="P191" s="142" t="s">
        <v>180</v>
      </c>
      <c r="Q191" s="142"/>
      <c r="R191" s="142"/>
      <c r="S191" s="142"/>
      <c r="T191" s="142"/>
      <c r="U191" s="142"/>
      <c r="V191" s="142"/>
    </row>
    <row r="192" spans="1:22" ht="20.25" customHeight="1" x14ac:dyDescent="0.25">
      <c r="A192" s="143" t="s">
        <v>129</v>
      </c>
      <c r="B192" s="143"/>
      <c r="C192" s="143"/>
      <c r="D192" s="143"/>
      <c r="E192" s="143"/>
      <c r="F192" s="143"/>
      <c r="G192" s="143"/>
      <c r="H192" s="143"/>
      <c r="I192" s="143"/>
      <c r="J192" s="143"/>
      <c r="K192" s="143"/>
      <c r="L192" s="143"/>
      <c r="M192" s="143"/>
      <c r="N192" s="143"/>
      <c r="O192" s="143"/>
      <c r="P192" s="143"/>
      <c r="Q192" s="143"/>
      <c r="R192" s="143"/>
      <c r="S192" s="143"/>
      <c r="T192" s="143"/>
      <c r="U192" s="143"/>
    </row>
    <row r="193" spans="1:21" ht="7.5" customHeight="1" x14ac:dyDescent="0.25"/>
    <row r="194" spans="1:21" x14ac:dyDescent="0.25">
      <c r="A194" s="137" t="s">
        <v>78</v>
      </c>
      <c r="B194" s="137"/>
      <c r="C194" s="137"/>
      <c r="D194" s="137"/>
      <c r="E194" s="137"/>
      <c r="F194" s="137"/>
      <c r="G194" s="137"/>
      <c r="H194" s="137"/>
      <c r="I194" s="137"/>
      <c r="J194" s="137"/>
      <c r="K194" s="137"/>
      <c r="L194" s="137"/>
    </row>
    <row r="195" spans="1:21" ht="6" customHeight="1" x14ac:dyDescent="0.25"/>
    <row r="196" spans="1:21" x14ac:dyDescent="0.25">
      <c r="B196" s="138" t="s">
        <v>178</v>
      </c>
      <c r="C196" s="138"/>
      <c r="D196" s="138"/>
      <c r="E196" s="138"/>
      <c r="F196" s="138"/>
      <c r="G196" s="138"/>
      <c r="H196" s="138"/>
      <c r="I196" s="139" t="s">
        <v>126</v>
      </c>
      <c r="J196" s="139"/>
      <c r="K196" s="139"/>
      <c r="U196" s="140">
        <v>40.75</v>
      </c>
    </row>
    <row r="197" spans="1:21" x14ac:dyDescent="0.25">
      <c r="B197" s="138" t="s">
        <v>178</v>
      </c>
      <c r="C197" s="138"/>
      <c r="D197" s="138"/>
      <c r="E197" s="138"/>
      <c r="F197" s="138"/>
      <c r="G197" s="138"/>
      <c r="H197" s="138"/>
      <c r="I197" s="139" t="s">
        <v>126</v>
      </c>
      <c r="J197" s="139"/>
      <c r="K197" s="139"/>
      <c r="U197" s="140">
        <v>49.25</v>
      </c>
    </row>
    <row r="198" spans="1:21" x14ac:dyDescent="0.25">
      <c r="B198" s="138" t="s">
        <v>178</v>
      </c>
      <c r="C198" s="138"/>
      <c r="D198" s="138"/>
      <c r="E198" s="138"/>
      <c r="F198" s="138"/>
      <c r="G198" s="138"/>
      <c r="H198" s="138"/>
      <c r="I198" s="139" t="s">
        <v>126</v>
      </c>
      <c r="J198" s="139"/>
      <c r="K198" s="139"/>
      <c r="U198" s="140">
        <v>49.25</v>
      </c>
    </row>
    <row r="199" spans="1:21" x14ac:dyDescent="0.25">
      <c r="B199" s="138" t="s">
        <v>178</v>
      </c>
      <c r="C199" s="138"/>
      <c r="D199" s="138"/>
      <c r="E199" s="138"/>
      <c r="F199" s="138"/>
      <c r="G199" s="138"/>
      <c r="H199" s="138"/>
      <c r="I199" s="139" t="s">
        <v>181</v>
      </c>
      <c r="J199" s="139"/>
      <c r="K199" s="139"/>
      <c r="U199" s="140">
        <v>53.12</v>
      </c>
    </row>
    <row r="200" spans="1:21" x14ac:dyDescent="0.25">
      <c r="B200" s="138" t="s">
        <v>178</v>
      </c>
      <c r="C200" s="138"/>
      <c r="D200" s="138"/>
      <c r="E200" s="138"/>
      <c r="F200" s="138"/>
      <c r="G200" s="138"/>
      <c r="H200" s="138"/>
      <c r="I200" s="139" t="s">
        <v>182</v>
      </c>
      <c r="J200" s="139"/>
      <c r="K200" s="139"/>
      <c r="U200" s="140">
        <v>12.99</v>
      </c>
    </row>
    <row r="201" spans="1:21" x14ac:dyDescent="0.25">
      <c r="B201" s="138" t="s">
        <v>178</v>
      </c>
      <c r="C201" s="138"/>
      <c r="D201" s="138"/>
      <c r="E201" s="138"/>
      <c r="F201" s="138"/>
      <c r="G201" s="138"/>
      <c r="H201" s="138"/>
      <c r="I201" s="139" t="s">
        <v>119</v>
      </c>
      <c r="J201" s="139"/>
      <c r="K201" s="139"/>
      <c r="U201" s="140">
        <v>13.24</v>
      </c>
    </row>
    <row r="202" spans="1:21" x14ac:dyDescent="0.25">
      <c r="B202" s="138" t="s">
        <v>178</v>
      </c>
      <c r="C202" s="138"/>
      <c r="D202" s="138"/>
      <c r="E202" s="138"/>
      <c r="F202" s="138"/>
      <c r="G202" s="138"/>
      <c r="H202" s="138"/>
      <c r="I202" s="139" t="s">
        <v>151</v>
      </c>
      <c r="J202" s="139"/>
      <c r="K202" s="139"/>
      <c r="U202" s="140">
        <v>306.76</v>
      </c>
    </row>
    <row r="203" spans="1:21" x14ac:dyDescent="0.25">
      <c r="B203" s="138" t="s">
        <v>183</v>
      </c>
      <c r="C203" s="138"/>
      <c r="D203" s="138"/>
      <c r="E203" s="138"/>
      <c r="F203" s="138"/>
      <c r="G203" s="138"/>
      <c r="H203" s="138"/>
      <c r="I203" s="139" t="s">
        <v>140</v>
      </c>
      <c r="J203" s="139"/>
      <c r="K203" s="139"/>
      <c r="U203" s="140">
        <v>14.99</v>
      </c>
    </row>
    <row r="204" spans="1:21" x14ac:dyDescent="0.25">
      <c r="B204" s="138" t="s">
        <v>184</v>
      </c>
      <c r="C204" s="138"/>
      <c r="D204" s="138"/>
      <c r="E204" s="138"/>
      <c r="F204" s="138"/>
      <c r="G204" s="138"/>
      <c r="H204" s="138"/>
      <c r="I204" s="139" t="s">
        <v>185</v>
      </c>
      <c r="J204" s="139"/>
      <c r="K204" s="139"/>
      <c r="U204" s="140">
        <v>163.38999999999999</v>
      </c>
    </row>
    <row r="205" spans="1:21" x14ac:dyDescent="0.25">
      <c r="B205" s="138" t="s">
        <v>186</v>
      </c>
      <c r="C205" s="138"/>
      <c r="D205" s="138"/>
      <c r="E205" s="138"/>
      <c r="F205" s="138"/>
      <c r="G205" s="138"/>
      <c r="H205" s="138"/>
      <c r="I205" s="139" t="s">
        <v>171</v>
      </c>
      <c r="J205" s="139"/>
      <c r="K205" s="139"/>
      <c r="U205" s="140">
        <v>733.87</v>
      </c>
    </row>
    <row r="206" spans="1:21" x14ac:dyDescent="0.25">
      <c r="B206" s="138" t="s">
        <v>186</v>
      </c>
      <c r="C206" s="138"/>
      <c r="D206" s="138"/>
      <c r="E206" s="138"/>
      <c r="F206" s="138"/>
      <c r="G206" s="138"/>
      <c r="H206" s="138"/>
      <c r="I206" s="139" t="s">
        <v>159</v>
      </c>
      <c r="J206" s="139"/>
      <c r="K206" s="139"/>
      <c r="U206" s="140">
        <v>33.96</v>
      </c>
    </row>
    <row r="207" spans="1:21" x14ac:dyDescent="0.25">
      <c r="B207" s="138" t="s">
        <v>186</v>
      </c>
      <c r="C207" s="138"/>
      <c r="D207" s="138"/>
      <c r="E207" s="138"/>
      <c r="F207" s="138"/>
      <c r="G207" s="138"/>
      <c r="H207" s="138"/>
      <c r="I207" s="139" t="s">
        <v>153</v>
      </c>
      <c r="J207" s="139"/>
      <c r="K207" s="139"/>
      <c r="U207" s="140">
        <v>17.79</v>
      </c>
    </row>
    <row r="208" spans="1:21" x14ac:dyDescent="0.25">
      <c r="B208" s="138" t="s">
        <v>186</v>
      </c>
      <c r="C208" s="138"/>
      <c r="D208" s="138"/>
      <c r="E208" s="138"/>
      <c r="F208" s="138"/>
      <c r="G208" s="138"/>
      <c r="H208" s="138"/>
      <c r="I208" s="139" t="s">
        <v>92</v>
      </c>
      <c r="J208" s="139"/>
      <c r="K208" s="139"/>
      <c r="U208" s="140">
        <v>159.94</v>
      </c>
    </row>
    <row r="209" spans="2:21" x14ac:dyDescent="0.25">
      <c r="B209" s="138" t="s">
        <v>186</v>
      </c>
      <c r="C209" s="138"/>
      <c r="D209" s="138"/>
      <c r="E209" s="138"/>
      <c r="F209" s="138"/>
      <c r="G209" s="138"/>
      <c r="H209" s="138"/>
      <c r="I209" s="139" t="s">
        <v>92</v>
      </c>
      <c r="J209" s="139"/>
      <c r="K209" s="139"/>
      <c r="U209" s="140">
        <v>30.42</v>
      </c>
    </row>
    <row r="210" spans="2:21" x14ac:dyDescent="0.25">
      <c r="B210" s="138" t="s">
        <v>186</v>
      </c>
      <c r="C210" s="138"/>
      <c r="D210" s="138"/>
      <c r="E210" s="138"/>
      <c r="F210" s="138"/>
      <c r="G210" s="138"/>
      <c r="H210" s="138"/>
      <c r="I210" s="139" t="s">
        <v>100</v>
      </c>
      <c r="J210" s="139"/>
      <c r="K210" s="139"/>
      <c r="U210" s="140">
        <v>380.33</v>
      </c>
    </row>
    <row r="211" spans="2:21" x14ac:dyDescent="0.25">
      <c r="B211" s="138" t="s">
        <v>186</v>
      </c>
      <c r="C211" s="138"/>
      <c r="D211" s="138"/>
      <c r="E211" s="138"/>
      <c r="F211" s="138"/>
      <c r="G211" s="138"/>
      <c r="H211" s="138"/>
      <c r="I211" s="139" t="s">
        <v>181</v>
      </c>
      <c r="J211" s="139"/>
      <c r="K211" s="139"/>
      <c r="U211" s="140">
        <v>37.07</v>
      </c>
    </row>
    <row r="212" spans="2:21" x14ac:dyDescent="0.25">
      <c r="B212" s="138" t="s">
        <v>186</v>
      </c>
      <c r="C212" s="138"/>
      <c r="D212" s="138"/>
      <c r="E212" s="138"/>
      <c r="F212" s="138"/>
      <c r="G212" s="138"/>
      <c r="H212" s="138"/>
      <c r="I212" s="139" t="s">
        <v>187</v>
      </c>
      <c r="J212" s="139"/>
      <c r="K212" s="139"/>
      <c r="U212" s="140">
        <v>121.3</v>
      </c>
    </row>
    <row r="213" spans="2:21" x14ac:dyDescent="0.25">
      <c r="B213" s="138" t="s">
        <v>186</v>
      </c>
      <c r="C213" s="138"/>
      <c r="D213" s="138"/>
      <c r="E213" s="138"/>
      <c r="F213" s="138"/>
      <c r="G213" s="138"/>
      <c r="H213" s="138"/>
      <c r="I213" s="139" t="s">
        <v>188</v>
      </c>
      <c r="J213" s="139"/>
      <c r="K213" s="139"/>
      <c r="U213" s="140">
        <v>177.86</v>
      </c>
    </row>
    <row r="214" spans="2:21" x14ac:dyDescent="0.25">
      <c r="B214" s="138" t="s">
        <v>186</v>
      </c>
      <c r="C214" s="138"/>
      <c r="D214" s="138"/>
      <c r="E214" s="138"/>
      <c r="F214" s="138"/>
      <c r="G214" s="138"/>
      <c r="H214" s="138"/>
      <c r="I214" s="139" t="s">
        <v>188</v>
      </c>
      <c r="J214" s="139"/>
      <c r="K214" s="139"/>
      <c r="U214" s="140">
        <v>177.86</v>
      </c>
    </row>
    <row r="215" spans="2:21" x14ac:dyDescent="0.25">
      <c r="B215" s="138" t="s">
        <v>186</v>
      </c>
      <c r="C215" s="138"/>
      <c r="D215" s="138"/>
      <c r="E215" s="138"/>
      <c r="F215" s="138"/>
      <c r="G215" s="138"/>
      <c r="H215" s="138"/>
      <c r="I215" s="139" t="s">
        <v>189</v>
      </c>
      <c r="J215" s="139"/>
      <c r="K215" s="139"/>
      <c r="U215" s="140">
        <v>7.1</v>
      </c>
    </row>
    <row r="216" spans="2:21" x14ac:dyDescent="0.25">
      <c r="B216" s="138" t="s">
        <v>186</v>
      </c>
      <c r="C216" s="138"/>
      <c r="D216" s="138"/>
      <c r="E216" s="138"/>
      <c r="F216" s="138"/>
      <c r="G216" s="138"/>
      <c r="H216" s="138"/>
      <c r="I216" s="139" t="s">
        <v>140</v>
      </c>
      <c r="J216" s="139"/>
      <c r="K216" s="139"/>
      <c r="U216" s="140">
        <v>-131.93</v>
      </c>
    </row>
    <row r="217" spans="2:21" x14ac:dyDescent="0.25">
      <c r="B217" s="138" t="s">
        <v>186</v>
      </c>
      <c r="C217" s="138"/>
      <c r="D217" s="138"/>
      <c r="E217" s="138"/>
      <c r="F217" s="138"/>
      <c r="G217" s="138"/>
      <c r="H217" s="138"/>
      <c r="I217" s="139" t="s">
        <v>126</v>
      </c>
      <c r="J217" s="139"/>
      <c r="K217" s="139"/>
      <c r="U217" s="140">
        <v>40.75</v>
      </c>
    </row>
    <row r="218" spans="2:21" x14ac:dyDescent="0.25">
      <c r="B218" s="138" t="s">
        <v>186</v>
      </c>
      <c r="C218" s="138"/>
      <c r="D218" s="138"/>
      <c r="E218" s="138"/>
      <c r="F218" s="138"/>
      <c r="G218" s="138"/>
      <c r="H218" s="138"/>
      <c r="I218" s="139" t="s">
        <v>126</v>
      </c>
      <c r="J218" s="139"/>
      <c r="K218" s="139"/>
      <c r="U218" s="140">
        <v>40.75</v>
      </c>
    </row>
    <row r="219" spans="2:21" x14ac:dyDescent="0.25">
      <c r="B219" s="138" t="s">
        <v>186</v>
      </c>
      <c r="C219" s="138"/>
      <c r="D219" s="138"/>
      <c r="E219" s="138"/>
      <c r="F219" s="138"/>
      <c r="G219" s="138"/>
      <c r="H219" s="138"/>
      <c r="I219" s="139" t="s">
        <v>126</v>
      </c>
      <c r="J219" s="139"/>
      <c r="K219" s="139"/>
      <c r="U219" s="140">
        <v>40.75</v>
      </c>
    </row>
    <row r="220" spans="2:21" x14ac:dyDescent="0.25">
      <c r="B220" s="138" t="s">
        <v>186</v>
      </c>
      <c r="C220" s="138"/>
      <c r="D220" s="138"/>
      <c r="E220" s="138"/>
      <c r="F220" s="138"/>
      <c r="G220" s="138"/>
      <c r="H220" s="138"/>
      <c r="I220" s="139" t="s">
        <v>126</v>
      </c>
      <c r="J220" s="139"/>
      <c r="K220" s="139"/>
      <c r="U220" s="140">
        <v>40.75</v>
      </c>
    </row>
    <row r="221" spans="2:21" x14ac:dyDescent="0.25">
      <c r="B221" s="138" t="s">
        <v>186</v>
      </c>
      <c r="C221" s="138"/>
      <c r="D221" s="138"/>
      <c r="E221" s="138"/>
      <c r="F221" s="138"/>
      <c r="G221" s="138"/>
      <c r="H221" s="138"/>
      <c r="I221" s="139" t="s">
        <v>155</v>
      </c>
      <c r="J221" s="139"/>
      <c r="K221" s="139"/>
      <c r="U221" s="140">
        <v>6.95</v>
      </c>
    </row>
    <row r="222" spans="2:21" x14ac:dyDescent="0.25">
      <c r="B222" s="138" t="s">
        <v>186</v>
      </c>
      <c r="C222" s="138"/>
      <c r="D222" s="138"/>
      <c r="E222" s="138"/>
      <c r="F222" s="138"/>
      <c r="G222" s="138"/>
      <c r="H222" s="138"/>
      <c r="I222" s="139" t="s">
        <v>122</v>
      </c>
      <c r="J222" s="139"/>
      <c r="K222" s="139"/>
      <c r="U222" s="140">
        <v>27.8</v>
      </c>
    </row>
    <row r="223" spans="2:21" x14ac:dyDescent="0.25">
      <c r="B223" s="138" t="s">
        <v>186</v>
      </c>
      <c r="C223" s="138"/>
      <c r="D223" s="138"/>
      <c r="E223" s="138"/>
      <c r="F223" s="138"/>
      <c r="G223" s="138"/>
      <c r="H223" s="138"/>
      <c r="I223" s="139" t="s">
        <v>190</v>
      </c>
      <c r="J223" s="139"/>
      <c r="K223" s="139"/>
      <c r="U223" s="140">
        <v>19.989999999999998</v>
      </c>
    </row>
    <row r="224" spans="2:21" x14ac:dyDescent="0.25">
      <c r="B224" s="138" t="s">
        <v>191</v>
      </c>
      <c r="C224" s="138"/>
      <c r="D224" s="138"/>
      <c r="E224" s="138"/>
      <c r="F224" s="138"/>
      <c r="G224" s="138"/>
      <c r="H224" s="138"/>
      <c r="I224" s="139" t="s">
        <v>192</v>
      </c>
      <c r="J224" s="139"/>
      <c r="K224" s="139"/>
      <c r="U224" s="140">
        <v>99.57</v>
      </c>
    </row>
    <row r="225" spans="2:21" x14ac:dyDescent="0.25">
      <c r="B225" s="138" t="s">
        <v>191</v>
      </c>
      <c r="C225" s="138"/>
      <c r="D225" s="138"/>
      <c r="E225" s="138"/>
      <c r="F225" s="138"/>
      <c r="G225" s="138"/>
      <c r="H225" s="138"/>
      <c r="I225" s="139" t="s">
        <v>193</v>
      </c>
      <c r="J225" s="139"/>
      <c r="K225" s="139"/>
      <c r="U225" s="140">
        <v>45.99</v>
      </c>
    </row>
    <row r="226" spans="2:21" x14ac:dyDescent="0.25">
      <c r="B226" s="138" t="s">
        <v>191</v>
      </c>
      <c r="C226" s="138"/>
      <c r="D226" s="138"/>
      <c r="E226" s="138"/>
      <c r="F226" s="138"/>
      <c r="G226" s="138"/>
      <c r="H226" s="138"/>
      <c r="I226" s="139" t="s">
        <v>194</v>
      </c>
      <c r="J226" s="139"/>
      <c r="K226" s="139"/>
      <c r="U226" s="140">
        <v>35</v>
      </c>
    </row>
    <row r="227" spans="2:21" x14ac:dyDescent="0.25">
      <c r="B227" s="138" t="s">
        <v>191</v>
      </c>
      <c r="C227" s="138"/>
      <c r="D227" s="138"/>
      <c r="E227" s="138"/>
      <c r="F227" s="138"/>
      <c r="G227" s="138"/>
      <c r="H227" s="138"/>
      <c r="I227" s="139" t="s">
        <v>126</v>
      </c>
      <c r="J227" s="139"/>
      <c r="K227" s="139"/>
      <c r="U227" s="140">
        <v>40.75</v>
      </c>
    </row>
    <row r="228" spans="2:21" x14ac:dyDescent="0.25">
      <c r="B228" s="138" t="s">
        <v>191</v>
      </c>
      <c r="C228" s="138"/>
      <c r="D228" s="138"/>
      <c r="E228" s="138"/>
      <c r="F228" s="138"/>
      <c r="G228" s="138"/>
      <c r="H228" s="138"/>
      <c r="I228" s="139" t="s">
        <v>126</v>
      </c>
      <c r="J228" s="139"/>
      <c r="K228" s="139"/>
      <c r="U228" s="140">
        <v>40.75</v>
      </c>
    </row>
    <row r="229" spans="2:21" x14ac:dyDescent="0.25">
      <c r="B229" s="138" t="s">
        <v>191</v>
      </c>
      <c r="C229" s="138"/>
      <c r="D229" s="138"/>
      <c r="E229" s="138"/>
      <c r="F229" s="138"/>
      <c r="G229" s="138"/>
      <c r="H229" s="138"/>
      <c r="I229" s="139" t="s">
        <v>126</v>
      </c>
      <c r="J229" s="139"/>
      <c r="K229" s="139"/>
      <c r="U229" s="140">
        <v>49.25</v>
      </c>
    </row>
    <row r="230" spans="2:21" x14ac:dyDescent="0.25">
      <c r="B230" s="138" t="s">
        <v>191</v>
      </c>
      <c r="C230" s="138"/>
      <c r="D230" s="138"/>
      <c r="E230" s="138"/>
      <c r="F230" s="138"/>
      <c r="G230" s="138"/>
      <c r="H230" s="138"/>
      <c r="I230" s="139" t="s">
        <v>126</v>
      </c>
      <c r="J230" s="139"/>
      <c r="K230" s="139"/>
      <c r="U230" s="140">
        <v>49.25</v>
      </c>
    </row>
    <row r="231" spans="2:21" x14ac:dyDescent="0.25">
      <c r="B231" s="138" t="s">
        <v>191</v>
      </c>
      <c r="C231" s="138"/>
      <c r="D231" s="138"/>
      <c r="E231" s="138"/>
      <c r="F231" s="138"/>
      <c r="G231" s="138"/>
      <c r="H231" s="138"/>
      <c r="I231" s="139" t="s">
        <v>195</v>
      </c>
      <c r="J231" s="139"/>
      <c r="K231" s="139"/>
      <c r="U231" s="140">
        <v>101.9</v>
      </c>
    </row>
    <row r="232" spans="2:21" x14ac:dyDescent="0.25">
      <c r="B232" s="138" t="s">
        <v>191</v>
      </c>
      <c r="C232" s="138"/>
      <c r="D232" s="138"/>
      <c r="E232" s="138"/>
      <c r="F232" s="138"/>
      <c r="G232" s="138"/>
      <c r="H232" s="138"/>
      <c r="I232" s="139" t="s">
        <v>196</v>
      </c>
      <c r="J232" s="139"/>
      <c r="K232" s="139"/>
      <c r="U232" s="140">
        <v>64.14</v>
      </c>
    </row>
    <row r="233" spans="2:21" x14ac:dyDescent="0.25">
      <c r="B233" s="138" t="s">
        <v>197</v>
      </c>
      <c r="C233" s="138"/>
      <c r="D233" s="138"/>
      <c r="E233" s="138"/>
      <c r="F233" s="138"/>
      <c r="G233" s="138"/>
      <c r="H233" s="138"/>
      <c r="I233" s="139" t="s">
        <v>198</v>
      </c>
      <c r="J233" s="139"/>
      <c r="K233" s="139"/>
      <c r="U233" s="140">
        <v>521.39</v>
      </c>
    </row>
    <row r="234" spans="2:21" x14ac:dyDescent="0.25">
      <c r="B234" s="138" t="s">
        <v>197</v>
      </c>
      <c r="C234" s="138"/>
      <c r="D234" s="138"/>
      <c r="E234" s="138"/>
      <c r="F234" s="138"/>
      <c r="G234" s="138"/>
      <c r="H234" s="138"/>
      <c r="I234" s="139" t="s">
        <v>106</v>
      </c>
      <c r="J234" s="139"/>
      <c r="K234" s="139"/>
      <c r="U234" s="140">
        <v>33.770000000000003</v>
      </c>
    </row>
    <row r="235" spans="2:21" x14ac:dyDescent="0.25">
      <c r="B235" s="138" t="s">
        <v>197</v>
      </c>
      <c r="C235" s="138"/>
      <c r="D235" s="138"/>
      <c r="E235" s="138"/>
      <c r="F235" s="138"/>
      <c r="G235" s="138"/>
      <c r="H235" s="138"/>
      <c r="I235" s="139" t="s">
        <v>151</v>
      </c>
      <c r="J235" s="139"/>
      <c r="K235" s="139"/>
      <c r="U235" s="140">
        <v>49.21</v>
      </c>
    </row>
    <row r="236" spans="2:21" x14ac:dyDescent="0.25">
      <c r="B236" s="138" t="s">
        <v>197</v>
      </c>
      <c r="C236" s="138"/>
      <c r="D236" s="138"/>
      <c r="E236" s="138"/>
      <c r="F236" s="138"/>
      <c r="G236" s="138"/>
      <c r="H236" s="138"/>
      <c r="I236" s="139" t="s">
        <v>92</v>
      </c>
      <c r="J236" s="139"/>
      <c r="K236" s="139"/>
      <c r="U236" s="140">
        <v>10.97</v>
      </c>
    </row>
    <row r="237" spans="2:21" x14ac:dyDescent="0.25">
      <c r="B237" s="138" t="s">
        <v>197</v>
      </c>
      <c r="C237" s="138"/>
      <c r="D237" s="138"/>
      <c r="E237" s="138"/>
      <c r="F237" s="138"/>
      <c r="G237" s="138"/>
      <c r="H237" s="138"/>
      <c r="I237" s="139" t="s">
        <v>92</v>
      </c>
      <c r="J237" s="139"/>
      <c r="K237" s="139"/>
      <c r="U237" s="140">
        <v>6.95</v>
      </c>
    </row>
    <row r="238" spans="2:21" x14ac:dyDescent="0.25">
      <c r="B238" s="138" t="s">
        <v>197</v>
      </c>
      <c r="C238" s="138"/>
      <c r="D238" s="138"/>
      <c r="E238" s="138"/>
      <c r="F238" s="138"/>
      <c r="G238" s="138"/>
      <c r="H238" s="138"/>
      <c r="I238" s="139" t="s">
        <v>83</v>
      </c>
      <c r="J238" s="139"/>
      <c r="K238" s="139"/>
      <c r="U238" s="140">
        <v>11.92</v>
      </c>
    </row>
    <row r="239" spans="2:21" x14ac:dyDescent="0.25">
      <c r="B239" s="138" t="s">
        <v>197</v>
      </c>
      <c r="C239" s="138"/>
      <c r="D239" s="138"/>
      <c r="E239" s="138"/>
      <c r="F239" s="138"/>
      <c r="G239" s="138"/>
      <c r="H239" s="138"/>
      <c r="I239" s="139" t="s">
        <v>199</v>
      </c>
      <c r="J239" s="139"/>
      <c r="K239" s="139"/>
      <c r="U239" s="140">
        <v>152.1</v>
      </c>
    </row>
    <row r="240" spans="2:21" x14ac:dyDescent="0.25">
      <c r="B240" s="138" t="s">
        <v>197</v>
      </c>
      <c r="C240" s="138"/>
      <c r="D240" s="138"/>
      <c r="E240" s="138"/>
      <c r="F240" s="138"/>
      <c r="G240" s="138"/>
      <c r="H240" s="138"/>
      <c r="I240" s="139" t="s">
        <v>200</v>
      </c>
      <c r="J240" s="139"/>
      <c r="K240" s="139"/>
      <c r="U240" s="140">
        <v>10.95</v>
      </c>
    </row>
    <row r="241" spans="1:22" x14ac:dyDescent="0.25">
      <c r="B241" s="138" t="s">
        <v>197</v>
      </c>
      <c r="C241" s="138"/>
      <c r="D241" s="138"/>
      <c r="E241" s="138"/>
      <c r="F241" s="138"/>
      <c r="G241" s="138"/>
      <c r="H241" s="138"/>
      <c r="I241" s="139" t="s">
        <v>200</v>
      </c>
      <c r="J241" s="139"/>
      <c r="K241" s="139"/>
      <c r="U241" s="140">
        <v>28.8</v>
      </c>
    </row>
    <row r="242" spans="1:22" x14ac:dyDescent="0.25">
      <c r="B242" s="138" t="s">
        <v>197</v>
      </c>
      <c r="C242" s="138"/>
      <c r="D242" s="138"/>
      <c r="E242" s="138"/>
      <c r="F242" s="138"/>
      <c r="G242" s="138"/>
      <c r="H242" s="138"/>
      <c r="I242" s="139" t="s">
        <v>200</v>
      </c>
      <c r="J242" s="139"/>
      <c r="K242" s="139"/>
      <c r="U242" s="140">
        <v>10.45</v>
      </c>
    </row>
    <row r="243" spans="1:22" x14ac:dyDescent="0.25">
      <c r="B243" s="138" t="s">
        <v>197</v>
      </c>
      <c r="C243" s="138"/>
      <c r="D243" s="138"/>
      <c r="E243" s="138"/>
      <c r="F243" s="138"/>
      <c r="G243" s="138"/>
      <c r="H243" s="138"/>
      <c r="I243" s="139" t="s">
        <v>201</v>
      </c>
      <c r="J243" s="139"/>
      <c r="K243" s="139"/>
      <c r="U243" s="140">
        <v>20.97</v>
      </c>
    </row>
    <row r="244" spans="1:22" x14ac:dyDescent="0.25">
      <c r="B244" s="138" t="s">
        <v>197</v>
      </c>
      <c r="C244" s="138"/>
      <c r="D244" s="138"/>
      <c r="E244" s="138"/>
      <c r="F244" s="138"/>
      <c r="G244" s="138"/>
      <c r="H244" s="138"/>
      <c r="I244" s="139" t="s">
        <v>88</v>
      </c>
      <c r="J244" s="139"/>
      <c r="K244" s="139"/>
      <c r="U244" s="140">
        <v>8.44</v>
      </c>
    </row>
    <row r="245" spans="1:22" x14ac:dyDescent="0.25">
      <c r="B245" s="138" t="s">
        <v>197</v>
      </c>
      <c r="C245" s="138"/>
      <c r="D245" s="138"/>
      <c r="E245" s="138"/>
      <c r="F245" s="138"/>
      <c r="G245" s="138"/>
      <c r="H245" s="138"/>
      <c r="I245" s="139" t="s">
        <v>88</v>
      </c>
      <c r="J245" s="139"/>
      <c r="K245" s="139"/>
      <c r="U245" s="140">
        <v>10.48</v>
      </c>
    </row>
    <row r="246" spans="1:22" x14ac:dyDescent="0.25">
      <c r="B246" s="138" t="s">
        <v>197</v>
      </c>
      <c r="C246" s="138"/>
      <c r="D246" s="138"/>
      <c r="E246" s="138"/>
      <c r="F246" s="138"/>
      <c r="G246" s="138"/>
      <c r="H246" s="138"/>
      <c r="I246" s="139" t="s">
        <v>126</v>
      </c>
      <c r="J246" s="139"/>
      <c r="K246" s="139"/>
      <c r="U246" s="140">
        <v>40.75</v>
      </c>
    </row>
    <row r="247" spans="1:22" x14ac:dyDescent="0.25">
      <c r="B247" s="138" t="s">
        <v>197</v>
      </c>
      <c r="C247" s="138"/>
      <c r="D247" s="138"/>
      <c r="E247" s="138"/>
      <c r="F247" s="138"/>
      <c r="G247" s="138"/>
      <c r="H247" s="138"/>
      <c r="I247" s="139" t="s">
        <v>126</v>
      </c>
      <c r="J247" s="139"/>
      <c r="K247" s="139"/>
      <c r="U247" s="140">
        <v>40.75</v>
      </c>
    </row>
    <row r="248" spans="1:22" x14ac:dyDescent="0.25">
      <c r="B248" s="138" t="s">
        <v>197</v>
      </c>
      <c r="C248" s="138"/>
      <c r="D248" s="138"/>
      <c r="E248" s="138"/>
      <c r="F248" s="138"/>
      <c r="G248" s="138"/>
      <c r="H248" s="138"/>
      <c r="I248" s="139" t="s">
        <v>126</v>
      </c>
      <c r="J248" s="139"/>
      <c r="K248" s="139"/>
      <c r="U248" s="140">
        <v>40.75</v>
      </c>
    </row>
    <row r="249" spans="1:22" x14ac:dyDescent="0.25">
      <c r="B249" s="138" t="s">
        <v>197</v>
      </c>
      <c r="C249" s="138"/>
      <c r="D249" s="138"/>
      <c r="E249" s="138"/>
      <c r="F249" s="138"/>
      <c r="G249" s="138"/>
      <c r="H249" s="138"/>
      <c r="I249" s="139" t="s">
        <v>126</v>
      </c>
      <c r="J249" s="139"/>
      <c r="K249" s="139"/>
      <c r="U249" s="140">
        <v>40.75</v>
      </c>
    </row>
    <row r="250" spans="1:22" x14ac:dyDescent="0.25">
      <c r="B250" s="138" t="s">
        <v>197</v>
      </c>
      <c r="C250" s="138"/>
      <c r="D250" s="138"/>
      <c r="E250" s="138"/>
      <c r="F250" s="138"/>
      <c r="G250" s="138"/>
      <c r="H250" s="138"/>
      <c r="I250" s="139" t="s">
        <v>100</v>
      </c>
      <c r="J250" s="139"/>
      <c r="K250" s="139"/>
      <c r="U250" s="140">
        <v>145.65</v>
      </c>
    </row>
    <row r="251" spans="1:22" x14ac:dyDescent="0.25">
      <c r="B251" s="138" t="s">
        <v>197</v>
      </c>
      <c r="C251" s="138"/>
      <c r="D251" s="138"/>
      <c r="E251" s="138"/>
      <c r="F251" s="138"/>
      <c r="G251" s="138"/>
      <c r="H251" s="138"/>
      <c r="I251" s="139" t="s">
        <v>108</v>
      </c>
      <c r="J251" s="139"/>
      <c r="K251" s="139"/>
      <c r="U251" s="140">
        <v>7</v>
      </c>
    </row>
    <row r="252" spans="1:22" x14ac:dyDescent="0.25">
      <c r="B252" s="138" t="s">
        <v>197</v>
      </c>
      <c r="C252" s="138"/>
      <c r="D252" s="138"/>
      <c r="E252" s="138"/>
      <c r="F252" s="138"/>
      <c r="G252" s="138"/>
      <c r="H252" s="138"/>
      <c r="I252" s="139" t="s">
        <v>187</v>
      </c>
      <c r="J252" s="139"/>
      <c r="K252" s="139"/>
      <c r="U252" s="140">
        <v>14.22</v>
      </c>
    </row>
    <row r="253" spans="1:22" ht="4.5" customHeight="1" x14ac:dyDescent="0.25"/>
    <row r="254" spans="1:22" ht="11.25" customHeight="1" x14ac:dyDescent="0.25"/>
    <row r="255" spans="1:22" ht="13.5" customHeight="1" x14ac:dyDescent="0.25">
      <c r="A255" s="141" t="s">
        <v>127</v>
      </c>
      <c r="B255" s="141"/>
      <c r="C255" s="141"/>
      <c r="D255" s="141"/>
      <c r="E255" s="141"/>
      <c r="F255" s="141"/>
      <c r="G255" s="141"/>
      <c r="H255" s="141"/>
      <c r="I255" s="141"/>
      <c r="J255" s="141"/>
      <c r="K255" s="141"/>
      <c r="L255" s="141"/>
      <c r="M255" s="141"/>
      <c r="P255" s="142" t="s">
        <v>202</v>
      </c>
      <c r="Q255" s="142"/>
      <c r="R255" s="142"/>
      <c r="S255" s="142"/>
      <c r="T255" s="142"/>
      <c r="U255" s="142"/>
      <c r="V255" s="142"/>
    </row>
    <row r="256" spans="1:22" ht="20.25" customHeight="1" x14ac:dyDescent="0.25">
      <c r="A256" s="143" t="s">
        <v>129</v>
      </c>
      <c r="B256" s="143"/>
      <c r="C256" s="143"/>
      <c r="D256" s="143"/>
      <c r="E256" s="143"/>
      <c r="F256" s="143"/>
      <c r="G256" s="143"/>
      <c r="H256" s="143"/>
      <c r="I256" s="143"/>
      <c r="J256" s="143"/>
      <c r="K256" s="143"/>
      <c r="L256" s="143"/>
      <c r="M256" s="143"/>
      <c r="N256" s="143"/>
      <c r="O256" s="143"/>
      <c r="P256" s="143"/>
      <c r="Q256" s="143"/>
      <c r="R256" s="143"/>
      <c r="S256" s="143"/>
      <c r="T256" s="143"/>
      <c r="U256" s="143"/>
    </row>
    <row r="257" spans="1:21" ht="7.5" customHeight="1" x14ac:dyDescent="0.25"/>
    <row r="258" spans="1:21" x14ac:dyDescent="0.25">
      <c r="A258" s="137" t="s">
        <v>78</v>
      </c>
      <c r="B258" s="137"/>
      <c r="C258" s="137"/>
      <c r="D258" s="137"/>
      <c r="E258" s="137"/>
      <c r="F258" s="137"/>
      <c r="G258" s="137"/>
      <c r="H258" s="137"/>
      <c r="I258" s="137"/>
      <c r="J258" s="137"/>
      <c r="K258" s="137"/>
      <c r="L258" s="137"/>
    </row>
    <row r="259" spans="1:21" ht="6" customHeight="1" x14ac:dyDescent="0.25"/>
    <row r="260" spans="1:21" x14ac:dyDescent="0.25">
      <c r="B260" s="138" t="s">
        <v>203</v>
      </c>
      <c r="C260" s="138"/>
      <c r="D260" s="138"/>
      <c r="E260" s="138"/>
      <c r="F260" s="138"/>
      <c r="G260" s="138"/>
      <c r="H260" s="138"/>
      <c r="I260" s="139" t="s">
        <v>126</v>
      </c>
      <c r="J260" s="139"/>
      <c r="K260" s="139"/>
      <c r="U260" s="140">
        <v>40.75</v>
      </c>
    </row>
    <row r="261" spans="1:21" x14ac:dyDescent="0.25">
      <c r="B261" s="138" t="s">
        <v>203</v>
      </c>
      <c r="C261" s="138"/>
      <c r="D261" s="138"/>
      <c r="E261" s="138"/>
      <c r="F261" s="138"/>
      <c r="G261" s="138"/>
      <c r="H261" s="138"/>
      <c r="I261" s="139" t="s">
        <v>204</v>
      </c>
      <c r="J261" s="139"/>
      <c r="K261" s="139"/>
      <c r="U261" s="140">
        <v>25.66</v>
      </c>
    </row>
    <row r="262" spans="1:21" x14ac:dyDescent="0.25">
      <c r="B262" s="138" t="s">
        <v>203</v>
      </c>
      <c r="C262" s="138"/>
      <c r="D262" s="138"/>
      <c r="E262" s="138"/>
      <c r="F262" s="138"/>
      <c r="G262" s="138"/>
      <c r="H262" s="138"/>
      <c r="I262" s="139" t="s">
        <v>205</v>
      </c>
      <c r="J262" s="139"/>
      <c r="K262" s="139"/>
      <c r="U262" s="140">
        <v>139.97999999999999</v>
      </c>
    </row>
    <row r="263" spans="1:21" x14ac:dyDescent="0.25">
      <c r="B263" s="138" t="s">
        <v>203</v>
      </c>
      <c r="C263" s="138"/>
      <c r="D263" s="138"/>
      <c r="E263" s="138"/>
      <c r="F263" s="138"/>
      <c r="G263" s="138"/>
      <c r="H263" s="138"/>
      <c r="I263" s="139" t="s">
        <v>122</v>
      </c>
      <c r="J263" s="139"/>
      <c r="K263" s="139"/>
      <c r="U263" s="140">
        <v>7.1</v>
      </c>
    </row>
    <row r="264" spans="1:21" x14ac:dyDescent="0.25">
      <c r="B264" s="138" t="s">
        <v>203</v>
      </c>
      <c r="C264" s="138"/>
      <c r="D264" s="138"/>
      <c r="E264" s="138"/>
      <c r="F264" s="138"/>
      <c r="G264" s="138"/>
      <c r="H264" s="138"/>
      <c r="I264" s="139" t="s">
        <v>206</v>
      </c>
      <c r="J264" s="139"/>
      <c r="K264" s="139"/>
      <c r="U264" s="140">
        <v>209.85</v>
      </c>
    </row>
    <row r="265" spans="1:21" x14ac:dyDescent="0.25">
      <c r="B265" s="138" t="s">
        <v>203</v>
      </c>
      <c r="C265" s="138"/>
      <c r="D265" s="138"/>
      <c r="E265" s="138"/>
      <c r="F265" s="138"/>
      <c r="G265" s="138"/>
      <c r="H265" s="138"/>
      <c r="I265" s="139" t="s">
        <v>93</v>
      </c>
      <c r="J265" s="139"/>
      <c r="K265" s="139"/>
      <c r="U265" s="140">
        <v>155.35</v>
      </c>
    </row>
    <row r="266" spans="1:21" x14ac:dyDescent="0.25">
      <c r="B266" s="138" t="s">
        <v>203</v>
      </c>
      <c r="C266" s="138"/>
      <c r="D266" s="138"/>
      <c r="E266" s="138"/>
      <c r="F266" s="138"/>
      <c r="G266" s="138"/>
      <c r="H266" s="138"/>
      <c r="I266" s="139" t="s">
        <v>87</v>
      </c>
      <c r="J266" s="139"/>
      <c r="K266" s="139"/>
      <c r="U266" s="140">
        <v>11.48</v>
      </c>
    </row>
    <row r="267" spans="1:21" x14ac:dyDescent="0.25">
      <c r="B267" s="138" t="s">
        <v>203</v>
      </c>
      <c r="C267" s="138"/>
      <c r="D267" s="138"/>
      <c r="E267" s="138"/>
      <c r="F267" s="138"/>
      <c r="G267" s="138"/>
      <c r="H267" s="138"/>
      <c r="I267" s="139" t="s">
        <v>207</v>
      </c>
      <c r="J267" s="139"/>
      <c r="K267" s="139"/>
      <c r="U267" s="140">
        <v>24.95</v>
      </c>
    </row>
    <row r="268" spans="1:21" x14ac:dyDescent="0.25">
      <c r="B268" s="138" t="s">
        <v>203</v>
      </c>
      <c r="C268" s="138"/>
      <c r="D268" s="138"/>
      <c r="E268" s="138"/>
      <c r="F268" s="138"/>
      <c r="G268" s="138"/>
      <c r="H268" s="138"/>
      <c r="I268" s="139" t="s">
        <v>208</v>
      </c>
      <c r="J268" s="139"/>
      <c r="K268" s="139"/>
      <c r="U268" s="140">
        <v>81.42</v>
      </c>
    </row>
    <row r="269" spans="1:21" x14ac:dyDescent="0.25">
      <c r="B269" s="138" t="s">
        <v>203</v>
      </c>
      <c r="C269" s="138"/>
      <c r="D269" s="138"/>
      <c r="E269" s="138"/>
      <c r="F269" s="138"/>
      <c r="G269" s="138"/>
      <c r="H269" s="138"/>
      <c r="I269" s="139" t="s">
        <v>208</v>
      </c>
      <c r="J269" s="139"/>
      <c r="K269" s="139"/>
      <c r="U269" s="140">
        <v>52.65</v>
      </c>
    </row>
    <row r="270" spans="1:21" x14ac:dyDescent="0.25">
      <c r="B270" s="138" t="s">
        <v>203</v>
      </c>
      <c r="C270" s="138"/>
      <c r="D270" s="138"/>
      <c r="E270" s="138"/>
      <c r="F270" s="138"/>
      <c r="G270" s="138"/>
      <c r="H270" s="138"/>
      <c r="I270" s="139" t="s">
        <v>209</v>
      </c>
      <c r="J270" s="139"/>
      <c r="K270" s="139"/>
      <c r="U270" s="140">
        <v>88.4</v>
      </c>
    </row>
    <row r="271" spans="1:21" x14ac:dyDescent="0.25">
      <c r="B271" s="138" t="s">
        <v>203</v>
      </c>
      <c r="C271" s="138"/>
      <c r="D271" s="138"/>
      <c r="E271" s="138"/>
      <c r="F271" s="138"/>
      <c r="G271" s="138"/>
      <c r="H271" s="138"/>
      <c r="I271" s="139" t="s">
        <v>88</v>
      </c>
      <c r="J271" s="139"/>
      <c r="K271" s="139"/>
      <c r="U271" s="140">
        <v>12.53</v>
      </c>
    </row>
    <row r="272" spans="1:21" x14ac:dyDescent="0.25">
      <c r="B272" s="138" t="s">
        <v>203</v>
      </c>
      <c r="C272" s="138"/>
      <c r="D272" s="138"/>
      <c r="E272" s="138"/>
      <c r="F272" s="138"/>
      <c r="G272" s="138"/>
      <c r="H272" s="138"/>
      <c r="I272" s="139" t="s">
        <v>126</v>
      </c>
      <c r="J272" s="139"/>
      <c r="K272" s="139"/>
      <c r="U272" s="140">
        <v>40.75</v>
      </c>
    </row>
    <row r="273" spans="2:21" x14ac:dyDescent="0.25">
      <c r="B273" s="138" t="s">
        <v>203</v>
      </c>
      <c r="C273" s="138"/>
      <c r="D273" s="138"/>
      <c r="E273" s="138"/>
      <c r="F273" s="138"/>
      <c r="G273" s="138"/>
      <c r="H273" s="138"/>
      <c r="I273" s="139" t="s">
        <v>126</v>
      </c>
      <c r="J273" s="139"/>
      <c r="K273" s="139"/>
      <c r="U273" s="140">
        <v>40.75</v>
      </c>
    </row>
    <row r="274" spans="2:21" x14ac:dyDescent="0.25">
      <c r="B274" s="138" t="s">
        <v>203</v>
      </c>
      <c r="C274" s="138"/>
      <c r="D274" s="138"/>
      <c r="E274" s="138"/>
      <c r="F274" s="138"/>
      <c r="G274" s="138"/>
      <c r="H274" s="138"/>
      <c r="I274" s="139" t="s">
        <v>204</v>
      </c>
      <c r="J274" s="139"/>
      <c r="K274" s="139"/>
      <c r="U274" s="140">
        <v>211.98</v>
      </c>
    </row>
    <row r="275" spans="2:21" x14ac:dyDescent="0.25">
      <c r="B275" s="138" t="s">
        <v>203</v>
      </c>
      <c r="C275" s="138"/>
      <c r="D275" s="138"/>
      <c r="E275" s="138"/>
      <c r="F275" s="138"/>
      <c r="G275" s="138"/>
      <c r="H275" s="138"/>
      <c r="I275" s="139" t="s">
        <v>153</v>
      </c>
      <c r="J275" s="139"/>
      <c r="K275" s="139"/>
      <c r="U275" s="140">
        <v>50.94</v>
      </c>
    </row>
    <row r="276" spans="2:21" x14ac:dyDescent="0.25">
      <c r="B276" s="138" t="s">
        <v>203</v>
      </c>
      <c r="C276" s="138"/>
      <c r="D276" s="138"/>
      <c r="E276" s="138"/>
      <c r="F276" s="138"/>
      <c r="G276" s="138"/>
      <c r="H276" s="138"/>
      <c r="I276" s="139" t="s">
        <v>171</v>
      </c>
      <c r="J276" s="139"/>
      <c r="K276" s="139"/>
      <c r="U276" s="140">
        <v>58.58</v>
      </c>
    </row>
    <row r="277" spans="2:21" x14ac:dyDescent="0.25">
      <c r="B277" s="138" t="s">
        <v>203</v>
      </c>
      <c r="C277" s="138"/>
      <c r="D277" s="138"/>
      <c r="E277" s="138"/>
      <c r="F277" s="138"/>
      <c r="G277" s="138"/>
      <c r="H277" s="138"/>
      <c r="I277" s="139" t="s">
        <v>210</v>
      </c>
      <c r="J277" s="139"/>
      <c r="K277" s="139"/>
      <c r="U277" s="140">
        <v>58.48</v>
      </c>
    </row>
    <row r="278" spans="2:21" x14ac:dyDescent="0.25">
      <c r="B278" s="138" t="s">
        <v>211</v>
      </c>
      <c r="C278" s="138"/>
      <c r="D278" s="138"/>
      <c r="E278" s="138"/>
      <c r="F278" s="138"/>
      <c r="G278" s="138"/>
      <c r="H278" s="138"/>
      <c r="I278" s="139" t="s">
        <v>92</v>
      </c>
      <c r="J278" s="139"/>
      <c r="K278" s="139"/>
      <c r="U278" s="140">
        <v>150.33000000000001</v>
      </c>
    </row>
    <row r="279" spans="2:21" x14ac:dyDescent="0.25">
      <c r="B279" s="138" t="s">
        <v>211</v>
      </c>
      <c r="C279" s="138"/>
      <c r="D279" s="138"/>
      <c r="E279" s="138"/>
      <c r="F279" s="138"/>
      <c r="G279" s="138"/>
      <c r="H279" s="138"/>
      <c r="I279" s="139" t="s">
        <v>212</v>
      </c>
      <c r="J279" s="139"/>
      <c r="K279" s="139"/>
      <c r="U279" s="140">
        <v>113.98</v>
      </c>
    </row>
    <row r="280" spans="2:21" x14ac:dyDescent="0.25">
      <c r="B280" s="138" t="s">
        <v>211</v>
      </c>
      <c r="C280" s="138"/>
      <c r="D280" s="138"/>
      <c r="E280" s="138"/>
      <c r="F280" s="138"/>
      <c r="G280" s="138"/>
      <c r="H280" s="138"/>
      <c r="I280" s="139" t="s">
        <v>119</v>
      </c>
      <c r="J280" s="139"/>
      <c r="K280" s="139"/>
      <c r="U280" s="140">
        <v>32.090000000000003</v>
      </c>
    </row>
    <row r="281" spans="2:21" x14ac:dyDescent="0.25">
      <c r="B281" s="138" t="s">
        <v>211</v>
      </c>
      <c r="C281" s="138"/>
      <c r="D281" s="138"/>
      <c r="E281" s="138"/>
      <c r="F281" s="138"/>
      <c r="G281" s="138"/>
      <c r="H281" s="138"/>
      <c r="I281" s="139" t="s">
        <v>213</v>
      </c>
      <c r="J281" s="139"/>
      <c r="K281" s="139"/>
      <c r="U281" s="140">
        <v>28.68</v>
      </c>
    </row>
    <row r="282" spans="2:21" x14ac:dyDescent="0.25">
      <c r="B282" s="138" t="s">
        <v>211</v>
      </c>
      <c r="C282" s="138"/>
      <c r="D282" s="138"/>
      <c r="E282" s="138"/>
      <c r="F282" s="138"/>
      <c r="G282" s="138"/>
      <c r="H282" s="138"/>
      <c r="I282" s="139" t="s">
        <v>214</v>
      </c>
      <c r="J282" s="139"/>
      <c r="K282" s="139"/>
      <c r="U282" s="140">
        <v>76.78</v>
      </c>
    </row>
    <row r="283" spans="2:21" x14ac:dyDescent="0.25">
      <c r="B283" s="138" t="s">
        <v>211</v>
      </c>
      <c r="C283" s="138"/>
      <c r="D283" s="138"/>
      <c r="E283" s="138"/>
      <c r="F283" s="138"/>
      <c r="G283" s="138"/>
      <c r="H283" s="138"/>
      <c r="I283" s="139" t="s">
        <v>126</v>
      </c>
      <c r="J283" s="139"/>
      <c r="K283" s="139"/>
      <c r="U283" s="140">
        <v>40.75</v>
      </c>
    </row>
    <row r="284" spans="2:21" x14ac:dyDescent="0.25">
      <c r="B284" s="138" t="s">
        <v>211</v>
      </c>
      <c r="C284" s="138"/>
      <c r="D284" s="138"/>
      <c r="E284" s="138"/>
      <c r="F284" s="138"/>
      <c r="G284" s="138"/>
      <c r="H284" s="138"/>
      <c r="I284" s="139" t="s">
        <v>126</v>
      </c>
      <c r="J284" s="139"/>
      <c r="K284" s="139"/>
      <c r="U284" s="140">
        <v>40.75</v>
      </c>
    </row>
    <row r="285" spans="2:21" x14ac:dyDescent="0.25">
      <c r="B285" s="138" t="s">
        <v>211</v>
      </c>
      <c r="C285" s="138"/>
      <c r="D285" s="138"/>
      <c r="E285" s="138"/>
      <c r="F285" s="138"/>
      <c r="G285" s="138"/>
      <c r="H285" s="138"/>
      <c r="I285" s="139" t="s">
        <v>126</v>
      </c>
      <c r="J285" s="139"/>
      <c r="K285" s="139"/>
      <c r="U285" s="140">
        <v>40.75</v>
      </c>
    </row>
    <row r="286" spans="2:21" x14ac:dyDescent="0.25">
      <c r="B286" s="138" t="s">
        <v>211</v>
      </c>
      <c r="C286" s="138"/>
      <c r="D286" s="138"/>
      <c r="E286" s="138"/>
      <c r="F286" s="138"/>
      <c r="G286" s="138"/>
      <c r="H286" s="138"/>
      <c r="I286" s="139" t="s">
        <v>126</v>
      </c>
      <c r="J286" s="139"/>
      <c r="K286" s="139"/>
      <c r="U286" s="140">
        <v>40.75</v>
      </c>
    </row>
    <row r="287" spans="2:21" x14ac:dyDescent="0.25">
      <c r="B287" s="138" t="s">
        <v>211</v>
      </c>
      <c r="C287" s="138"/>
      <c r="D287" s="138"/>
      <c r="E287" s="138"/>
      <c r="F287" s="138"/>
      <c r="G287" s="138"/>
      <c r="H287" s="138"/>
      <c r="I287" s="139" t="s">
        <v>126</v>
      </c>
      <c r="J287" s="139"/>
      <c r="K287" s="139"/>
      <c r="U287" s="140">
        <v>40.75</v>
      </c>
    </row>
    <row r="288" spans="2:21" x14ac:dyDescent="0.25">
      <c r="B288" s="138" t="s">
        <v>211</v>
      </c>
      <c r="C288" s="138"/>
      <c r="D288" s="138"/>
      <c r="E288" s="138"/>
      <c r="F288" s="138"/>
      <c r="G288" s="138"/>
      <c r="H288" s="138"/>
      <c r="I288" s="139" t="s">
        <v>147</v>
      </c>
      <c r="J288" s="139"/>
      <c r="K288" s="139"/>
      <c r="U288" s="140">
        <v>39.450000000000003</v>
      </c>
    </row>
    <row r="289" spans="2:21" x14ac:dyDescent="0.25">
      <c r="B289" s="138" t="s">
        <v>211</v>
      </c>
      <c r="C289" s="138"/>
      <c r="D289" s="138"/>
      <c r="E289" s="138"/>
      <c r="F289" s="138"/>
      <c r="G289" s="138"/>
      <c r="H289" s="138"/>
      <c r="I289" s="139" t="s">
        <v>215</v>
      </c>
      <c r="J289" s="139"/>
      <c r="K289" s="139"/>
      <c r="U289" s="140">
        <v>175</v>
      </c>
    </row>
    <row r="290" spans="2:21" x14ac:dyDescent="0.25">
      <c r="B290" s="138" t="s">
        <v>211</v>
      </c>
      <c r="C290" s="138"/>
      <c r="D290" s="138"/>
      <c r="E290" s="138"/>
      <c r="F290" s="138"/>
      <c r="G290" s="138"/>
      <c r="H290" s="138"/>
      <c r="I290" s="139" t="s">
        <v>126</v>
      </c>
      <c r="J290" s="139"/>
      <c r="K290" s="139"/>
      <c r="U290" s="140">
        <v>49.25</v>
      </c>
    </row>
    <row r="291" spans="2:21" x14ac:dyDescent="0.25">
      <c r="B291" s="138" t="s">
        <v>211</v>
      </c>
      <c r="C291" s="138"/>
      <c r="D291" s="138"/>
      <c r="E291" s="138"/>
      <c r="F291" s="138"/>
      <c r="G291" s="138"/>
      <c r="H291" s="138"/>
      <c r="I291" s="139" t="s">
        <v>126</v>
      </c>
      <c r="J291" s="139"/>
      <c r="K291" s="139"/>
      <c r="U291" s="140">
        <v>49.25</v>
      </c>
    </row>
    <row r="292" spans="2:21" x14ac:dyDescent="0.25">
      <c r="B292" s="138" t="s">
        <v>211</v>
      </c>
      <c r="C292" s="138"/>
      <c r="D292" s="138"/>
      <c r="E292" s="138"/>
      <c r="F292" s="138"/>
      <c r="G292" s="138"/>
      <c r="H292" s="138"/>
      <c r="I292" s="139" t="s">
        <v>179</v>
      </c>
      <c r="J292" s="139"/>
      <c r="K292" s="139"/>
      <c r="U292" s="140">
        <v>-71.23</v>
      </c>
    </row>
    <row r="293" spans="2:21" x14ac:dyDescent="0.25">
      <c r="B293" s="138" t="s">
        <v>211</v>
      </c>
      <c r="C293" s="138"/>
      <c r="D293" s="138"/>
      <c r="E293" s="138"/>
      <c r="F293" s="138"/>
      <c r="G293" s="138"/>
      <c r="H293" s="138"/>
      <c r="I293" s="139" t="s">
        <v>216</v>
      </c>
      <c r="J293" s="139"/>
      <c r="K293" s="139"/>
      <c r="U293" s="140">
        <v>135</v>
      </c>
    </row>
    <row r="294" spans="2:21" x14ac:dyDescent="0.25">
      <c r="B294" s="138" t="s">
        <v>211</v>
      </c>
      <c r="C294" s="138"/>
      <c r="D294" s="138"/>
      <c r="E294" s="138"/>
      <c r="F294" s="138"/>
      <c r="G294" s="138"/>
      <c r="H294" s="138"/>
      <c r="I294" s="139" t="s">
        <v>217</v>
      </c>
      <c r="J294" s="139"/>
      <c r="K294" s="139"/>
      <c r="U294" s="140">
        <v>7</v>
      </c>
    </row>
    <row r="295" spans="2:21" x14ac:dyDescent="0.25">
      <c r="B295" s="138" t="s">
        <v>211</v>
      </c>
      <c r="C295" s="138"/>
      <c r="D295" s="138"/>
      <c r="E295" s="138"/>
      <c r="F295" s="138"/>
      <c r="G295" s="138"/>
      <c r="H295" s="138"/>
      <c r="I295" s="139" t="s">
        <v>217</v>
      </c>
      <c r="J295" s="139"/>
      <c r="K295" s="139"/>
      <c r="U295" s="140">
        <v>30.5</v>
      </c>
    </row>
    <row r="296" spans="2:21" x14ac:dyDescent="0.25">
      <c r="B296" s="138" t="s">
        <v>211</v>
      </c>
      <c r="C296" s="138"/>
      <c r="D296" s="138"/>
      <c r="E296" s="138"/>
      <c r="F296" s="138"/>
      <c r="G296" s="138"/>
      <c r="H296" s="138"/>
      <c r="I296" s="139" t="s">
        <v>218</v>
      </c>
      <c r="J296" s="139"/>
      <c r="K296" s="139"/>
      <c r="U296" s="140">
        <v>1173.3599999999999</v>
      </c>
    </row>
    <row r="297" spans="2:21" x14ac:dyDescent="0.25">
      <c r="B297" s="138" t="s">
        <v>211</v>
      </c>
      <c r="C297" s="138"/>
      <c r="D297" s="138"/>
      <c r="E297" s="138"/>
      <c r="F297" s="138"/>
      <c r="G297" s="138"/>
      <c r="H297" s="138"/>
      <c r="I297" s="139" t="s">
        <v>219</v>
      </c>
      <c r="J297" s="139"/>
      <c r="K297" s="139"/>
      <c r="U297" s="140">
        <v>50.89</v>
      </c>
    </row>
    <row r="298" spans="2:21" x14ac:dyDescent="0.25">
      <c r="B298" s="138" t="s">
        <v>211</v>
      </c>
      <c r="C298" s="138"/>
      <c r="D298" s="138"/>
      <c r="E298" s="138"/>
      <c r="F298" s="138"/>
      <c r="G298" s="138"/>
      <c r="H298" s="138"/>
      <c r="I298" s="139" t="s">
        <v>100</v>
      </c>
      <c r="J298" s="139"/>
      <c r="K298" s="139"/>
      <c r="U298" s="140">
        <v>156.66</v>
      </c>
    </row>
    <row r="299" spans="2:21" x14ac:dyDescent="0.25">
      <c r="B299" s="138" t="s">
        <v>211</v>
      </c>
      <c r="C299" s="138"/>
      <c r="D299" s="138"/>
      <c r="E299" s="138"/>
      <c r="F299" s="138"/>
      <c r="G299" s="138"/>
      <c r="H299" s="138"/>
      <c r="I299" s="139" t="s">
        <v>220</v>
      </c>
      <c r="J299" s="139"/>
      <c r="K299" s="139"/>
      <c r="U299" s="140">
        <v>79.27</v>
      </c>
    </row>
    <row r="300" spans="2:21" x14ac:dyDescent="0.25">
      <c r="B300" s="138" t="s">
        <v>211</v>
      </c>
      <c r="C300" s="138"/>
      <c r="D300" s="138"/>
      <c r="E300" s="138"/>
      <c r="F300" s="138"/>
      <c r="G300" s="138"/>
      <c r="H300" s="138"/>
      <c r="I300" s="139" t="s">
        <v>220</v>
      </c>
      <c r="J300" s="139"/>
      <c r="K300" s="139"/>
      <c r="U300" s="140">
        <v>199.96</v>
      </c>
    </row>
    <row r="301" spans="2:21" x14ac:dyDescent="0.25">
      <c r="B301" s="138" t="s">
        <v>211</v>
      </c>
      <c r="C301" s="138"/>
      <c r="D301" s="138"/>
      <c r="E301" s="138"/>
      <c r="F301" s="138"/>
      <c r="G301" s="138"/>
      <c r="H301" s="138"/>
      <c r="I301" s="139" t="s">
        <v>181</v>
      </c>
      <c r="J301" s="139"/>
      <c r="K301" s="139"/>
      <c r="U301" s="140">
        <v>53</v>
      </c>
    </row>
    <row r="302" spans="2:21" x14ac:dyDescent="0.25">
      <c r="B302" s="138" t="s">
        <v>221</v>
      </c>
      <c r="C302" s="138"/>
      <c r="D302" s="138"/>
      <c r="E302" s="138"/>
      <c r="F302" s="138"/>
      <c r="G302" s="138"/>
      <c r="H302" s="138"/>
      <c r="I302" s="139" t="s">
        <v>222</v>
      </c>
      <c r="J302" s="139"/>
      <c r="K302" s="139"/>
      <c r="U302" s="140">
        <v>16.95</v>
      </c>
    </row>
    <row r="303" spans="2:21" x14ac:dyDescent="0.25">
      <c r="B303" s="138" t="s">
        <v>221</v>
      </c>
      <c r="C303" s="138"/>
      <c r="D303" s="138"/>
      <c r="E303" s="138"/>
      <c r="F303" s="138"/>
      <c r="G303" s="138"/>
      <c r="H303" s="138"/>
      <c r="I303" s="139" t="s">
        <v>223</v>
      </c>
      <c r="J303" s="139"/>
      <c r="K303" s="139"/>
      <c r="U303" s="140">
        <v>144.11000000000001</v>
      </c>
    </row>
    <row r="304" spans="2:21" x14ac:dyDescent="0.25">
      <c r="B304" s="138" t="s">
        <v>221</v>
      </c>
      <c r="C304" s="138"/>
      <c r="D304" s="138"/>
      <c r="E304" s="138"/>
      <c r="F304" s="138"/>
      <c r="G304" s="138"/>
      <c r="H304" s="138"/>
      <c r="I304" s="139" t="s">
        <v>147</v>
      </c>
      <c r="J304" s="139"/>
      <c r="K304" s="139"/>
      <c r="U304" s="140">
        <v>508.17</v>
      </c>
    </row>
    <row r="305" spans="1:22" x14ac:dyDescent="0.25">
      <c r="B305" s="138" t="s">
        <v>221</v>
      </c>
      <c r="C305" s="138"/>
      <c r="D305" s="138"/>
      <c r="E305" s="138"/>
      <c r="F305" s="138"/>
      <c r="G305" s="138"/>
      <c r="H305" s="138"/>
      <c r="I305" s="139" t="s">
        <v>222</v>
      </c>
      <c r="J305" s="139"/>
      <c r="K305" s="139"/>
      <c r="U305" s="140">
        <v>17.12</v>
      </c>
    </row>
    <row r="306" spans="1:22" x14ac:dyDescent="0.25">
      <c r="B306" s="138" t="s">
        <v>224</v>
      </c>
      <c r="C306" s="138"/>
      <c r="D306" s="138"/>
      <c r="E306" s="138"/>
      <c r="F306" s="138"/>
      <c r="G306" s="138"/>
      <c r="H306" s="138"/>
      <c r="I306" s="139" t="s">
        <v>225</v>
      </c>
      <c r="J306" s="139"/>
      <c r="K306" s="139"/>
      <c r="U306" s="140">
        <v>29.98</v>
      </c>
    </row>
    <row r="307" spans="1:22" x14ac:dyDescent="0.25">
      <c r="B307" s="138" t="s">
        <v>224</v>
      </c>
      <c r="C307" s="138"/>
      <c r="D307" s="138"/>
      <c r="E307" s="138"/>
      <c r="F307" s="138"/>
      <c r="G307" s="138"/>
      <c r="H307" s="138"/>
      <c r="I307" s="139" t="s">
        <v>223</v>
      </c>
      <c r="J307" s="139"/>
      <c r="K307" s="139"/>
      <c r="U307" s="140">
        <v>173.82</v>
      </c>
    </row>
    <row r="308" spans="1:22" x14ac:dyDescent="0.25">
      <c r="B308" s="138" t="s">
        <v>224</v>
      </c>
      <c r="C308" s="138"/>
      <c r="D308" s="138"/>
      <c r="E308" s="138"/>
      <c r="F308" s="138"/>
      <c r="G308" s="138"/>
      <c r="H308" s="138"/>
      <c r="I308" s="139" t="s">
        <v>121</v>
      </c>
      <c r="J308" s="139"/>
      <c r="K308" s="139"/>
      <c r="U308" s="140">
        <v>37.31</v>
      </c>
    </row>
    <row r="309" spans="1:22" x14ac:dyDescent="0.25">
      <c r="B309" s="138" t="s">
        <v>226</v>
      </c>
      <c r="C309" s="138"/>
      <c r="D309" s="138"/>
      <c r="E309" s="138"/>
      <c r="F309" s="138"/>
      <c r="G309" s="138"/>
      <c r="H309" s="138"/>
      <c r="I309" s="139" t="s">
        <v>131</v>
      </c>
      <c r="J309" s="139"/>
      <c r="K309" s="139"/>
      <c r="U309" s="140">
        <v>111.43</v>
      </c>
    </row>
    <row r="310" spans="1:22" x14ac:dyDescent="0.25">
      <c r="B310" s="138" t="s">
        <v>226</v>
      </c>
      <c r="C310" s="138"/>
      <c r="D310" s="138"/>
      <c r="E310" s="138"/>
      <c r="F310" s="138"/>
      <c r="G310" s="138"/>
      <c r="H310" s="138"/>
      <c r="I310" s="139" t="s">
        <v>227</v>
      </c>
      <c r="J310" s="139"/>
      <c r="K310" s="139"/>
      <c r="U310" s="140">
        <v>35.979999999999997</v>
      </c>
    </row>
    <row r="311" spans="1:22" x14ac:dyDescent="0.25">
      <c r="B311" s="138" t="s">
        <v>226</v>
      </c>
      <c r="C311" s="138"/>
      <c r="D311" s="138"/>
      <c r="E311" s="138"/>
      <c r="F311" s="138"/>
      <c r="G311" s="138"/>
      <c r="H311" s="138"/>
      <c r="I311" s="139" t="s">
        <v>100</v>
      </c>
      <c r="J311" s="139"/>
      <c r="K311" s="139"/>
      <c r="U311" s="140">
        <v>12.33</v>
      </c>
    </row>
    <row r="312" spans="1:22" x14ac:dyDescent="0.25">
      <c r="B312" s="138" t="s">
        <v>226</v>
      </c>
      <c r="C312" s="138"/>
      <c r="D312" s="138"/>
      <c r="E312" s="138"/>
      <c r="F312" s="138"/>
      <c r="G312" s="138"/>
      <c r="H312" s="138"/>
      <c r="I312" s="139" t="s">
        <v>220</v>
      </c>
      <c r="J312" s="139"/>
      <c r="K312" s="139"/>
      <c r="U312" s="140">
        <v>35.68</v>
      </c>
    </row>
    <row r="313" spans="1:22" x14ac:dyDescent="0.25">
      <c r="B313" s="138" t="s">
        <v>226</v>
      </c>
      <c r="C313" s="138"/>
      <c r="D313" s="138"/>
      <c r="E313" s="138"/>
      <c r="F313" s="138"/>
      <c r="G313" s="138"/>
      <c r="H313" s="138"/>
      <c r="I313" s="139" t="s">
        <v>228</v>
      </c>
      <c r="J313" s="139"/>
      <c r="K313" s="139"/>
      <c r="U313" s="140">
        <v>118.16</v>
      </c>
    </row>
    <row r="314" spans="1:22" x14ac:dyDescent="0.25">
      <c r="B314" s="138" t="s">
        <v>226</v>
      </c>
      <c r="C314" s="138"/>
      <c r="D314" s="138"/>
      <c r="E314" s="138"/>
      <c r="F314" s="138"/>
      <c r="G314" s="138"/>
      <c r="H314" s="138"/>
      <c r="I314" s="139" t="s">
        <v>151</v>
      </c>
      <c r="J314" s="139"/>
      <c r="K314" s="139"/>
      <c r="U314" s="140">
        <v>449.92</v>
      </c>
    </row>
    <row r="315" spans="1:22" x14ac:dyDescent="0.25">
      <c r="B315" s="138" t="s">
        <v>226</v>
      </c>
      <c r="C315" s="138"/>
      <c r="D315" s="138"/>
      <c r="E315" s="138"/>
      <c r="F315" s="138"/>
      <c r="G315" s="138"/>
      <c r="H315" s="138"/>
      <c r="I315" s="139" t="s">
        <v>229</v>
      </c>
      <c r="J315" s="139"/>
      <c r="K315" s="139"/>
      <c r="U315" s="140">
        <v>31.46</v>
      </c>
    </row>
    <row r="316" spans="1:22" x14ac:dyDescent="0.25">
      <c r="B316" s="138" t="s">
        <v>226</v>
      </c>
      <c r="C316" s="138"/>
      <c r="D316" s="138"/>
      <c r="E316" s="138"/>
      <c r="F316" s="138"/>
      <c r="G316" s="138"/>
      <c r="H316" s="138"/>
      <c r="I316" s="139" t="s">
        <v>230</v>
      </c>
      <c r="J316" s="139"/>
      <c r="K316" s="139"/>
      <c r="U316" s="140">
        <v>136.79</v>
      </c>
    </row>
    <row r="317" spans="1:22" ht="4.5" customHeight="1" x14ac:dyDescent="0.25"/>
    <row r="318" spans="1:22" ht="11.25" customHeight="1" x14ac:dyDescent="0.25"/>
    <row r="319" spans="1:22" ht="13.5" customHeight="1" x14ac:dyDescent="0.25">
      <c r="A319" s="141" t="s">
        <v>127</v>
      </c>
      <c r="B319" s="141"/>
      <c r="C319" s="141"/>
      <c r="D319" s="141"/>
      <c r="E319" s="141"/>
      <c r="F319" s="141"/>
      <c r="G319" s="141"/>
      <c r="H319" s="141"/>
      <c r="I319" s="141"/>
      <c r="J319" s="141"/>
      <c r="K319" s="141"/>
      <c r="L319" s="141"/>
      <c r="M319" s="141"/>
      <c r="P319" s="142" t="s">
        <v>231</v>
      </c>
      <c r="Q319" s="142"/>
      <c r="R319" s="142"/>
      <c r="S319" s="142"/>
      <c r="T319" s="142"/>
      <c r="U319" s="142"/>
      <c r="V319" s="142"/>
    </row>
    <row r="320" spans="1:22" ht="20.25" customHeight="1" x14ac:dyDescent="0.25">
      <c r="A320" s="143" t="s">
        <v>129</v>
      </c>
      <c r="B320" s="143"/>
      <c r="C320" s="143"/>
      <c r="D320" s="143"/>
      <c r="E320" s="143"/>
      <c r="F320" s="143"/>
      <c r="G320" s="143"/>
      <c r="H320" s="143"/>
      <c r="I320" s="143"/>
      <c r="J320" s="143"/>
      <c r="K320" s="143"/>
      <c r="L320" s="143"/>
      <c r="M320" s="143"/>
      <c r="N320" s="143"/>
      <c r="O320" s="143"/>
      <c r="P320" s="143"/>
      <c r="Q320" s="143"/>
      <c r="R320" s="143"/>
      <c r="S320" s="143"/>
      <c r="T320" s="143"/>
      <c r="U320" s="143"/>
    </row>
    <row r="321" spans="1:21" ht="7.5" customHeight="1" x14ac:dyDescent="0.25"/>
    <row r="322" spans="1:21" x14ac:dyDescent="0.25">
      <c r="A322" s="137" t="s">
        <v>78</v>
      </c>
      <c r="B322" s="137"/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</row>
    <row r="323" spans="1:21" ht="6" customHeight="1" x14ac:dyDescent="0.25"/>
    <row r="324" spans="1:21" x14ac:dyDescent="0.25">
      <c r="B324" s="138" t="s">
        <v>226</v>
      </c>
      <c r="C324" s="138"/>
      <c r="D324" s="138"/>
      <c r="E324" s="138"/>
      <c r="F324" s="138"/>
      <c r="G324" s="138"/>
      <c r="H324" s="138"/>
      <c r="I324" s="139" t="s">
        <v>232</v>
      </c>
      <c r="J324" s="139"/>
      <c r="K324" s="139"/>
      <c r="U324" s="140">
        <v>129</v>
      </c>
    </row>
    <row r="325" spans="1:21" x14ac:dyDescent="0.25">
      <c r="B325" s="138" t="s">
        <v>226</v>
      </c>
      <c r="C325" s="138"/>
      <c r="D325" s="138"/>
      <c r="E325" s="138"/>
      <c r="F325" s="138"/>
      <c r="G325" s="138"/>
      <c r="H325" s="138"/>
      <c r="I325" s="139" t="s">
        <v>122</v>
      </c>
      <c r="J325" s="139"/>
      <c r="K325" s="139"/>
      <c r="U325" s="140">
        <v>6.95</v>
      </c>
    </row>
    <row r="326" spans="1:21" x14ac:dyDescent="0.25">
      <c r="B326" s="138" t="s">
        <v>226</v>
      </c>
      <c r="C326" s="138"/>
      <c r="D326" s="138"/>
      <c r="E326" s="138"/>
      <c r="F326" s="138"/>
      <c r="G326" s="138"/>
      <c r="H326" s="138"/>
      <c r="I326" s="139" t="s">
        <v>96</v>
      </c>
      <c r="J326" s="139"/>
      <c r="K326" s="139"/>
      <c r="U326" s="140">
        <v>506.4</v>
      </c>
    </row>
    <row r="327" spans="1:21" x14ac:dyDescent="0.25">
      <c r="B327" s="138" t="s">
        <v>226</v>
      </c>
      <c r="C327" s="138"/>
      <c r="D327" s="138"/>
      <c r="E327" s="138"/>
      <c r="F327" s="138"/>
      <c r="G327" s="138"/>
      <c r="H327" s="138"/>
      <c r="I327" s="139" t="s">
        <v>233</v>
      </c>
      <c r="J327" s="139"/>
      <c r="K327" s="139"/>
      <c r="U327" s="140">
        <v>144.54</v>
      </c>
    </row>
    <row r="328" spans="1:21" x14ac:dyDescent="0.25">
      <c r="B328" s="138" t="s">
        <v>226</v>
      </c>
      <c r="C328" s="138"/>
      <c r="D328" s="138"/>
      <c r="E328" s="138"/>
      <c r="F328" s="138"/>
      <c r="G328" s="138"/>
      <c r="H328" s="138"/>
      <c r="I328" s="139" t="s">
        <v>234</v>
      </c>
      <c r="J328" s="139"/>
      <c r="K328" s="139"/>
      <c r="U328" s="140">
        <v>27.98</v>
      </c>
    </row>
    <row r="329" spans="1:21" x14ac:dyDescent="0.25">
      <c r="B329" s="138" t="s">
        <v>226</v>
      </c>
      <c r="C329" s="138"/>
      <c r="D329" s="138"/>
      <c r="E329" s="138"/>
      <c r="F329" s="138"/>
      <c r="G329" s="138"/>
      <c r="H329" s="138"/>
      <c r="I329" s="139" t="s">
        <v>235</v>
      </c>
      <c r="J329" s="139"/>
      <c r="K329" s="139"/>
      <c r="U329" s="140">
        <v>36</v>
      </c>
    </row>
    <row r="330" spans="1:21" x14ac:dyDescent="0.25">
      <c r="B330" s="138" t="s">
        <v>226</v>
      </c>
      <c r="C330" s="138"/>
      <c r="D330" s="138"/>
      <c r="E330" s="138"/>
      <c r="F330" s="138"/>
      <c r="G330" s="138"/>
      <c r="H330" s="138"/>
      <c r="I330" s="139" t="s">
        <v>236</v>
      </c>
      <c r="J330" s="139"/>
      <c r="K330" s="139"/>
      <c r="U330" s="140">
        <v>29.99</v>
      </c>
    </row>
    <row r="331" spans="1:21" x14ac:dyDescent="0.25">
      <c r="B331" s="138" t="s">
        <v>226</v>
      </c>
      <c r="C331" s="138"/>
      <c r="D331" s="138"/>
      <c r="E331" s="138"/>
      <c r="F331" s="138"/>
      <c r="G331" s="138"/>
      <c r="H331" s="138"/>
      <c r="I331" s="139" t="s">
        <v>194</v>
      </c>
      <c r="J331" s="139"/>
      <c r="K331" s="139"/>
      <c r="U331" s="140">
        <v>35</v>
      </c>
    </row>
    <row r="332" spans="1:21" x14ac:dyDescent="0.25">
      <c r="B332" s="138" t="s">
        <v>237</v>
      </c>
      <c r="C332" s="138"/>
      <c r="D332" s="138"/>
      <c r="E332" s="138"/>
      <c r="F332" s="138"/>
      <c r="G332" s="138"/>
      <c r="H332" s="138"/>
      <c r="I332" s="139" t="s">
        <v>238</v>
      </c>
      <c r="J332" s="139"/>
      <c r="K332" s="139"/>
      <c r="U332" s="140">
        <v>1435.22</v>
      </c>
    </row>
    <row r="333" spans="1:21" x14ac:dyDescent="0.25">
      <c r="B333" s="138" t="s">
        <v>237</v>
      </c>
      <c r="C333" s="138"/>
      <c r="D333" s="138"/>
      <c r="E333" s="138"/>
      <c r="F333" s="138"/>
      <c r="G333" s="138"/>
      <c r="H333" s="138"/>
      <c r="I333" s="139" t="s">
        <v>239</v>
      </c>
      <c r="J333" s="139"/>
      <c r="K333" s="139"/>
      <c r="U333" s="140">
        <v>165.86</v>
      </c>
    </row>
    <row r="334" spans="1:21" x14ac:dyDescent="0.25">
      <c r="B334" s="138" t="s">
        <v>237</v>
      </c>
      <c r="C334" s="138"/>
      <c r="D334" s="138"/>
      <c r="E334" s="138"/>
      <c r="F334" s="138"/>
      <c r="G334" s="138"/>
      <c r="H334" s="138"/>
      <c r="I334" s="139" t="s">
        <v>106</v>
      </c>
      <c r="J334" s="139"/>
      <c r="K334" s="139"/>
      <c r="U334" s="140">
        <v>12.98</v>
      </c>
    </row>
    <row r="335" spans="1:21" x14ac:dyDescent="0.25">
      <c r="B335" s="138" t="s">
        <v>237</v>
      </c>
      <c r="C335" s="138"/>
      <c r="D335" s="138"/>
      <c r="E335" s="138"/>
      <c r="F335" s="138"/>
      <c r="G335" s="138"/>
      <c r="H335" s="138"/>
      <c r="I335" s="139" t="s">
        <v>240</v>
      </c>
      <c r="J335" s="139"/>
      <c r="K335" s="139"/>
      <c r="U335" s="140">
        <v>75</v>
      </c>
    </row>
    <row r="336" spans="1:21" x14ac:dyDescent="0.25">
      <c r="B336" s="138" t="s">
        <v>237</v>
      </c>
      <c r="C336" s="138"/>
      <c r="D336" s="138"/>
      <c r="E336" s="138"/>
      <c r="F336" s="138"/>
      <c r="G336" s="138"/>
      <c r="H336" s="138"/>
      <c r="I336" s="139" t="s">
        <v>179</v>
      </c>
      <c r="J336" s="139"/>
      <c r="K336" s="139"/>
      <c r="U336" s="140">
        <v>54.99</v>
      </c>
    </row>
    <row r="337" spans="2:21" x14ac:dyDescent="0.25">
      <c r="B337" s="138" t="s">
        <v>237</v>
      </c>
      <c r="C337" s="138"/>
      <c r="D337" s="138"/>
      <c r="E337" s="138"/>
      <c r="F337" s="138"/>
      <c r="G337" s="138"/>
      <c r="H337" s="138"/>
      <c r="I337" s="139" t="s">
        <v>241</v>
      </c>
      <c r="J337" s="139"/>
      <c r="K337" s="139"/>
      <c r="U337" s="140">
        <v>139.94999999999999</v>
      </c>
    </row>
    <row r="338" spans="2:21" x14ac:dyDescent="0.25">
      <c r="B338" s="138" t="s">
        <v>237</v>
      </c>
      <c r="C338" s="138"/>
      <c r="D338" s="138"/>
      <c r="E338" s="138"/>
      <c r="F338" s="138"/>
      <c r="G338" s="138"/>
      <c r="H338" s="138"/>
      <c r="I338" s="139" t="s">
        <v>155</v>
      </c>
      <c r="J338" s="139"/>
      <c r="K338" s="139"/>
      <c r="U338" s="140">
        <v>6.95</v>
      </c>
    </row>
    <row r="339" spans="2:21" x14ac:dyDescent="0.25">
      <c r="B339" s="138" t="s">
        <v>237</v>
      </c>
      <c r="C339" s="138"/>
      <c r="D339" s="138"/>
      <c r="E339" s="138"/>
      <c r="F339" s="138"/>
      <c r="G339" s="138"/>
      <c r="H339" s="138"/>
      <c r="I339" s="139" t="s">
        <v>177</v>
      </c>
      <c r="J339" s="139"/>
      <c r="K339" s="139"/>
      <c r="U339" s="140">
        <v>3.32</v>
      </c>
    </row>
    <row r="340" spans="2:21" x14ac:dyDescent="0.25">
      <c r="B340" s="138" t="s">
        <v>237</v>
      </c>
      <c r="C340" s="138"/>
      <c r="D340" s="138"/>
      <c r="E340" s="138"/>
      <c r="F340" s="138"/>
      <c r="G340" s="138"/>
      <c r="H340" s="138"/>
      <c r="I340" s="139" t="s">
        <v>242</v>
      </c>
      <c r="J340" s="139"/>
      <c r="K340" s="139"/>
      <c r="U340" s="140">
        <v>78</v>
      </c>
    </row>
    <row r="341" spans="2:21" x14ac:dyDescent="0.25">
      <c r="B341" s="138" t="s">
        <v>237</v>
      </c>
      <c r="C341" s="138"/>
      <c r="D341" s="138"/>
      <c r="E341" s="138"/>
      <c r="F341" s="138"/>
      <c r="G341" s="138"/>
      <c r="H341" s="138"/>
      <c r="I341" s="139" t="s">
        <v>88</v>
      </c>
      <c r="J341" s="139"/>
      <c r="K341" s="139"/>
      <c r="U341" s="140">
        <v>14.57</v>
      </c>
    </row>
    <row r="342" spans="2:21" x14ac:dyDescent="0.25">
      <c r="B342" s="138" t="s">
        <v>237</v>
      </c>
      <c r="C342" s="138"/>
      <c r="D342" s="138"/>
      <c r="E342" s="138"/>
      <c r="F342" s="138"/>
      <c r="G342" s="138"/>
      <c r="H342" s="138"/>
      <c r="I342" s="139" t="s">
        <v>243</v>
      </c>
      <c r="J342" s="139"/>
      <c r="K342" s="139"/>
      <c r="U342" s="140">
        <v>899.75</v>
      </c>
    </row>
    <row r="343" spans="2:21" x14ac:dyDescent="0.25">
      <c r="B343" s="138" t="s">
        <v>237</v>
      </c>
      <c r="C343" s="138"/>
      <c r="D343" s="138"/>
      <c r="E343" s="138"/>
      <c r="F343" s="138"/>
      <c r="G343" s="138"/>
      <c r="H343" s="138"/>
      <c r="I343" s="139" t="s">
        <v>244</v>
      </c>
      <c r="J343" s="139"/>
      <c r="K343" s="139"/>
      <c r="U343" s="140">
        <v>7</v>
      </c>
    </row>
    <row r="344" spans="2:21" x14ac:dyDescent="0.25">
      <c r="B344" s="138" t="s">
        <v>237</v>
      </c>
      <c r="C344" s="138"/>
      <c r="D344" s="138"/>
      <c r="E344" s="138"/>
      <c r="F344" s="138"/>
      <c r="G344" s="138"/>
      <c r="H344" s="138"/>
      <c r="I344" s="139" t="s">
        <v>223</v>
      </c>
      <c r="J344" s="139"/>
      <c r="K344" s="139"/>
      <c r="U344" s="140">
        <v>38.26</v>
      </c>
    </row>
    <row r="345" spans="2:21" x14ac:dyDescent="0.25">
      <c r="B345" s="138" t="s">
        <v>237</v>
      </c>
      <c r="C345" s="138"/>
      <c r="D345" s="138"/>
      <c r="E345" s="138"/>
      <c r="F345" s="138"/>
      <c r="G345" s="138"/>
      <c r="H345" s="138"/>
      <c r="I345" s="139" t="s">
        <v>122</v>
      </c>
      <c r="J345" s="139"/>
      <c r="K345" s="139"/>
      <c r="U345" s="140">
        <v>26.35</v>
      </c>
    </row>
    <row r="346" spans="2:21" x14ac:dyDescent="0.25">
      <c r="B346" s="138" t="s">
        <v>237</v>
      </c>
      <c r="C346" s="138"/>
      <c r="D346" s="138"/>
      <c r="E346" s="138"/>
      <c r="F346" s="138"/>
      <c r="G346" s="138"/>
      <c r="H346" s="138"/>
      <c r="I346" s="139" t="s">
        <v>245</v>
      </c>
      <c r="J346" s="139"/>
      <c r="K346" s="139"/>
      <c r="U346" s="140">
        <v>57.91</v>
      </c>
    </row>
    <row r="347" spans="2:21" x14ac:dyDescent="0.25">
      <c r="B347" s="138" t="s">
        <v>237</v>
      </c>
      <c r="C347" s="138"/>
      <c r="D347" s="138"/>
      <c r="E347" s="138"/>
      <c r="F347" s="138"/>
      <c r="G347" s="138"/>
      <c r="H347" s="138"/>
      <c r="I347" s="139" t="s">
        <v>216</v>
      </c>
      <c r="J347" s="139"/>
      <c r="K347" s="139"/>
      <c r="U347" s="140">
        <v>235</v>
      </c>
    </row>
    <row r="348" spans="2:21" x14ac:dyDescent="0.25">
      <c r="B348" s="138" t="s">
        <v>237</v>
      </c>
      <c r="C348" s="138"/>
      <c r="D348" s="138"/>
      <c r="E348" s="138"/>
      <c r="F348" s="138"/>
      <c r="G348" s="138"/>
      <c r="H348" s="138"/>
      <c r="I348" s="139" t="s">
        <v>246</v>
      </c>
      <c r="J348" s="139"/>
      <c r="K348" s="139"/>
      <c r="U348" s="140">
        <v>119.94</v>
      </c>
    </row>
    <row r="349" spans="2:21" x14ac:dyDescent="0.25">
      <c r="B349" s="138" t="s">
        <v>237</v>
      </c>
      <c r="C349" s="138"/>
      <c r="D349" s="138"/>
      <c r="E349" s="138"/>
      <c r="F349" s="138"/>
      <c r="G349" s="138"/>
      <c r="H349" s="138"/>
      <c r="I349" s="139" t="s">
        <v>247</v>
      </c>
      <c r="J349" s="139"/>
      <c r="K349" s="139"/>
      <c r="U349" s="140">
        <v>25.99</v>
      </c>
    </row>
    <row r="350" spans="2:21" x14ac:dyDescent="0.25">
      <c r="B350" s="138" t="s">
        <v>248</v>
      </c>
      <c r="C350" s="138"/>
      <c r="D350" s="138"/>
      <c r="E350" s="138"/>
      <c r="F350" s="138"/>
      <c r="G350" s="138"/>
      <c r="H350" s="138"/>
      <c r="I350" s="139" t="s">
        <v>153</v>
      </c>
      <c r="J350" s="139"/>
      <c r="K350" s="139"/>
      <c r="U350" s="140">
        <v>29.9</v>
      </c>
    </row>
    <row r="351" spans="2:21" x14ac:dyDescent="0.25">
      <c r="B351" s="138" t="s">
        <v>248</v>
      </c>
      <c r="C351" s="138"/>
      <c r="D351" s="138"/>
      <c r="E351" s="138"/>
      <c r="F351" s="138"/>
      <c r="G351" s="138"/>
      <c r="H351" s="138"/>
      <c r="I351" s="139" t="s">
        <v>153</v>
      </c>
      <c r="J351" s="139"/>
      <c r="K351" s="139"/>
      <c r="U351" s="140">
        <v>39.950000000000003</v>
      </c>
    </row>
    <row r="352" spans="2:21" x14ac:dyDescent="0.25">
      <c r="B352" s="138" t="s">
        <v>248</v>
      </c>
      <c r="C352" s="138"/>
      <c r="D352" s="138"/>
      <c r="E352" s="138"/>
      <c r="F352" s="138"/>
      <c r="G352" s="138"/>
      <c r="H352" s="138"/>
      <c r="I352" s="139" t="s">
        <v>150</v>
      </c>
      <c r="J352" s="139"/>
      <c r="K352" s="139"/>
      <c r="U352" s="140">
        <v>81.8</v>
      </c>
    </row>
    <row r="353" spans="2:21" x14ac:dyDescent="0.25">
      <c r="B353" s="138" t="s">
        <v>248</v>
      </c>
      <c r="C353" s="138"/>
      <c r="D353" s="138"/>
      <c r="E353" s="138"/>
      <c r="F353" s="138"/>
      <c r="G353" s="138"/>
      <c r="H353" s="138"/>
      <c r="I353" s="139" t="s">
        <v>171</v>
      </c>
      <c r="J353" s="139"/>
      <c r="K353" s="139"/>
      <c r="U353" s="140">
        <v>-993.87</v>
      </c>
    </row>
    <row r="354" spans="2:21" x14ac:dyDescent="0.25">
      <c r="B354" s="138" t="s">
        <v>248</v>
      </c>
      <c r="C354" s="138"/>
      <c r="D354" s="138"/>
      <c r="E354" s="138"/>
      <c r="F354" s="138"/>
      <c r="G354" s="138"/>
      <c r="H354" s="138"/>
      <c r="I354" s="139" t="s">
        <v>119</v>
      </c>
      <c r="J354" s="139"/>
      <c r="K354" s="139"/>
      <c r="U354" s="140">
        <v>114.5</v>
      </c>
    </row>
    <row r="355" spans="2:21" x14ac:dyDescent="0.25">
      <c r="B355" s="138" t="s">
        <v>248</v>
      </c>
      <c r="C355" s="138"/>
      <c r="D355" s="138"/>
      <c r="E355" s="138"/>
      <c r="F355" s="138"/>
      <c r="G355" s="138"/>
      <c r="H355" s="138"/>
      <c r="I355" s="139" t="s">
        <v>249</v>
      </c>
      <c r="J355" s="139"/>
      <c r="K355" s="139"/>
      <c r="U355" s="140">
        <v>70.05</v>
      </c>
    </row>
    <row r="356" spans="2:21" x14ac:dyDescent="0.25">
      <c r="B356" s="138" t="s">
        <v>248</v>
      </c>
      <c r="C356" s="138"/>
      <c r="D356" s="138"/>
      <c r="E356" s="138"/>
      <c r="F356" s="138"/>
      <c r="G356" s="138"/>
      <c r="H356" s="138"/>
      <c r="I356" s="139" t="s">
        <v>249</v>
      </c>
      <c r="J356" s="139"/>
      <c r="K356" s="139"/>
      <c r="U356" s="140">
        <v>92.34</v>
      </c>
    </row>
    <row r="357" spans="2:21" x14ac:dyDescent="0.25">
      <c r="B357" s="138" t="s">
        <v>248</v>
      </c>
      <c r="C357" s="138"/>
      <c r="D357" s="138"/>
      <c r="E357" s="138"/>
      <c r="F357" s="138"/>
      <c r="G357" s="138"/>
      <c r="H357" s="138"/>
      <c r="I357" s="139" t="s">
        <v>179</v>
      </c>
      <c r="J357" s="139"/>
      <c r="K357" s="139"/>
      <c r="U357" s="140">
        <v>1288.77</v>
      </c>
    </row>
    <row r="358" spans="2:21" x14ac:dyDescent="0.25">
      <c r="B358" s="138" t="s">
        <v>248</v>
      </c>
      <c r="C358" s="138"/>
      <c r="D358" s="138"/>
      <c r="E358" s="138"/>
      <c r="F358" s="138"/>
      <c r="G358" s="138"/>
      <c r="H358" s="138"/>
      <c r="I358" s="139" t="s">
        <v>250</v>
      </c>
      <c r="J358" s="139"/>
      <c r="K358" s="139"/>
      <c r="U358" s="140">
        <v>691.81</v>
      </c>
    </row>
    <row r="359" spans="2:21" x14ac:dyDescent="0.25">
      <c r="B359" s="138" t="s">
        <v>248</v>
      </c>
      <c r="C359" s="138"/>
      <c r="D359" s="138"/>
      <c r="E359" s="138"/>
      <c r="F359" s="138"/>
      <c r="G359" s="138"/>
      <c r="H359" s="138"/>
      <c r="I359" s="139" t="s">
        <v>161</v>
      </c>
      <c r="J359" s="139"/>
      <c r="K359" s="139"/>
      <c r="U359" s="140">
        <v>57.3</v>
      </c>
    </row>
    <row r="360" spans="2:21" x14ac:dyDescent="0.25">
      <c r="B360" s="138" t="s">
        <v>248</v>
      </c>
      <c r="C360" s="138"/>
      <c r="D360" s="138"/>
      <c r="E360" s="138"/>
      <c r="F360" s="138"/>
      <c r="G360" s="138"/>
      <c r="H360" s="138"/>
      <c r="I360" s="139" t="s">
        <v>251</v>
      </c>
      <c r="J360" s="139"/>
      <c r="K360" s="139"/>
      <c r="U360" s="140">
        <v>7.25</v>
      </c>
    </row>
    <row r="361" spans="2:21" x14ac:dyDescent="0.25">
      <c r="B361" s="138" t="s">
        <v>252</v>
      </c>
      <c r="C361" s="138"/>
      <c r="D361" s="138"/>
      <c r="E361" s="138"/>
      <c r="F361" s="138"/>
      <c r="G361" s="138"/>
      <c r="H361" s="138"/>
      <c r="I361" s="139" t="s">
        <v>92</v>
      </c>
      <c r="J361" s="139"/>
      <c r="K361" s="139"/>
      <c r="U361" s="140">
        <v>35.35</v>
      </c>
    </row>
    <row r="362" spans="2:21" x14ac:dyDescent="0.25">
      <c r="B362" s="138" t="s">
        <v>252</v>
      </c>
      <c r="C362" s="138"/>
      <c r="D362" s="138"/>
      <c r="E362" s="138"/>
      <c r="F362" s="138"/>
      <c r="G362" s="138"/>
      <c r="H362" s="138"/>
      <c r="I362" s="139" t="s">
        <v>105</v>
      </c>
      <c r="J362" s="139"/>
      <c r="K362" s="139"/>
      <c r="U362" s="140">
        <v>383.64</v>
      </c>
    </row>
    <row r="363" spans="2:21" x14ac:dyDescent="0.25">
      <c r="B363" s="138" t="s">
        <v>252</v>
      </c>
      <c r="C363" s="138"/>
      <c r="D363" s="138"/>
      <c r="E363" s="138"/>
      <c r="F363" s="138"/>
      <c r="G363" s="138"/>
      <c r="H363" s="138"/>
      <c r="I363" s="139" t="s">
        <v>187</v>
      </c>
      <c r="J363" s="139"/>
      <c r="K363" s="139"/>
      <c r="U363" s="140">
        <v>33.32</v>
      </c>
    </row>
    <row r="364" spans="2:21" x14ac:dyDescent="0.25">
      <c r="B364" s="138" t="s">
        <v>252</v>
      </c>
      <c r="C364" s="138"/>
      <c r="D364" s="138"/>
      <c r="E364" s="138"/>
      <c r="F364" s="138"/>
      <c r="G364" s="138"/>
      <c r="H364" s="138"/>
      <c r="I364" s="139" t="s">
        <v>181</v>
      </c>
      <c r="J364" s="139"/>
      <c r="K364" s="139"/>
      <c r="U364" s="140">
        <v>54.29</v>
      </c>
    </row>
    <row r="365" spans="2:21" x14ac:dyDescent="0.25">
      <c r="B365" s="138" t="s">
        <v>252</v>
      </c>
      <c r="C365" s="138"/>
      <c r="D365" s="138"/>
      <c r="E365" s="138"/>
      <c r="F365" s="138"/>
      <c r="G365" s="138"/>
      <c r="H365" s="138"/>
      <c r="I365" s="139" t="s">
        <v>98</v>
      </c>
      <c r="J365" s="139"/>
      <c r="K365" s="139"/>
      <c r="U365" s="140">
        <v>70</v>
      </c>
    </row>
    <row r="366" spans="2:21" x14ac:dyDescent="0.25">
      <c r="B366" s="138" t="s">
        <v>252</v>
      </c>
      <c r="C366" s="138"/>
      <c r="D366" s="138"/>
      <c r="E366" s="138"/>
      <c r="F366" s="138"/>
      <c r="G366" s="138"/>
      <c r="H366" s="138"/>
      <c r="I366" s="139" t="s">
        <v>122</v>
      </c>
      <c r="J366" s="139"/>
      <c r="K366" s="139"/>
      <c r="U366" s="140">
        <v>14.2</v>
      </c>
    </row>
    <row r="367" spans="2:21" x14ac:dyDescent="0.25">
      <c r="B367" s="138" t="s">
        <v>252</v>
      </c>
      <c r="C367" s="138"/>
      <c r="D367" s="138"/>
      <c r="E367" s="138"/>
      <c r="F367" s="138"/>
      <c r="G367" s="138"/>
      <c r="H367" s="138"/>
      <c r="I367" s="139" t="s">
        <v>147</v>
      </c>
      <c r="J367" s="139"/>
      <c r="K367" s="139"/>
      <c r="U367" s="140">
        <v>229.49</v>
      </c>
    </row>
    <row r="368" spans="2:21" x14ac:dyDescent="0.25">
      <c r="B368" s="138" t="s">
        <v>252</v>
      </c>
      <c r="C368" s="138"/>
      <c r="D368" s="138"/>
      <c r="E368" s="138"/>
      <c r="F368" s="138"/>
      <c r="G368" s="138"/>
      <c r="H368" s="138"/>
      <c r="I368" s="139" t="s">
        <v>123</v>
      </c>
      <c r="J368" s="139"/>
      <c r="K368" s="139"/>
      <c r="U368" s="140">
        <v>166.47</v>
      </c>
    </row>
    <row r="369" spans="1:22" x14ac:dyDescent="0.25">
      <c r="B369" s="138" t="s">
        <v>252</v>
      </c>
      <c r="C369" s="138"/>
      <c r="D369" s="138"/>
      <c r="E369" s="138"/>
      <c r="F369" s="138"/>
      <c r="G369" s="138"/>
      <c r="H369" s="138"/>
      <c r="I369" s="139" t="s">
        <v>253</v>
      </c>
      <c r="J369" s="139"/>
      <c r="K369" s="139"/>
      <c r="U369" s="140">
        <v>38.9</v>
      </c>
    </row>
    <row r="370" spans="1:22" x14ac:dyDescent="0.25">
      <c r="B370" s="138" t="s">
        <v>252</v>
      </c>
      <c r="C370" s="138"/>
      <c r="D370" s="138"/>
      <c r="E370" s="138"/>
      <c r="F370" s="138"/>
      <c r="G370" s="138"/>
      <c r="H370" s="138"/>
      <c r="I370" s="139" t="s">
        <v>119</v>
      </c>
      <c r="J370" s="139"/>
      <c r="K370" s="139"/>
      <c r="U370" s="140">
        <v>102.5</v>
      </c>
    </row>
    <row r="371" spans="1:22" x14ac:dyDescent="0.25">
      <c r="B371" s="138" t="s">
        <v>252</v>
      </c>
      <c r="C371" s="138"/>
      <c r="D371" s="138"/>
      <c r="E371" s="138"/>
      <c r="F371" s="138"/>
      <c r="G371" s="138"/>
      <c r="H371" s="138"/>
      <c r="I371" s="139" t="s">
        <v>254</v>
      </c>
      <c r="J371" s="139"/>
      <c r="K371" s="139"/>
      <c r="U371" s="140">
        <v>26.35</v>
      </c>
    </row>
    <row r="372" spans="1:22" x14ac:dyDescent="0.25">
      <c r="B372" s="138" t="s">
        <v>252</v>
      </c>
      <c r="C372" s="138"/>
      <c r="D372" s="138"/>
      <c r="E372" s="138"/>
      <c r="F372" s="138"/>
      <c r="G372" s="138"/>
      <c r="H372" s="138"/>
      <c r="I372" s="139" t="s">
        <v>255</v>
      </c>
      <c r="J372" s="139"/>
      <c r="K372" s="139"/>
      <c r="U372" s="140">
        <v>349</v>
      </c>
    </row>
    <row r="373" spans="1:22" x14ac:dyDescent="0.25">
      <c r="B373" s="138" t="s">
        <v>256</v>
      </c>
      <c r="C373" s="138"/>
      <c r="D373" s="138"/>
      <c r="E373" s="138"/>
      <c r="F373" s="138"/>
      <c r="G373" s="138"/>
      <c r="H373" s="138"/>
      <c r="I373" s="139" t="s">
        <v>257</v>
      </c>
      <c r="J373" s="139"/>
      <c r="K373" s="139"/>
      <c r="U373" s="140">
        <v>119.4</v>
      </c>
    </row>
    <row r="374" spans="1:22" x14ac:dyDescent="0.25">
      <c r="B374" s="138" t="s">
        <v>256</v>
      </c>
      <c r="C374" s="138"/>
      <c r="D374" s="138"/>
      <c r="E374" s="138"/>
      <c r="F374" s="138"/>
      <c r="G374" s="138"/>
      <c r="H374" s="138"/>
      <c r="I374" s="139" t="s">
        <v>87</v>
      </c>
      <c r="J374" s="139"/>
      <c r="K374" s="139"/>
      <c r="U374" s="140">
        <v>153.47999999999999</v>
      </c>
    </row>
    <row r="375" spans="1:22" x14ac:dyDescent="0.25">
      <c r="B375" s="138" t="s">
        <v>256</v>
      </c>
      <c r="C375" s="138"/>
      <c r="D375" s="138"/>
      <c r="E375" s="138"/>
      <c r="F375" s="138"/>
      <c r="G375" s="138"/>
      <c r="H375" s="138"/>
      <c r="I375" s="139" t="s">
        <v>94</v>
      </c>
      <c r="J375" s="139"/>
      <c r="K375" s="139"/>
      <c r="U375" s="140">
        <v>17.96</v>
      </c>
    </row>
    <row r="376" spans="1:22" x14ac:dyDescent="0.25">
      <c r="B376" s="138" t="s">
        <v>256</v>
      </c>
      <c r="C376" s="138"/>
      <c r="D376" s="138"/>
      <c r="E376" s="138"/>
      <c r="F376" s="138"/>
      <c r="G376" s="138"/>
      <c r="H376" s="138"/>
      <c r="I376" s="139" t="s">
        <v>258</v>
      </c>
      <c r="J376" s="139"/>
      <c r="K376" s="139"/>
      <c r="U376" s="140">
        <v>12.8</v>
      </c>
    </row>
    <row r="377" spans="1:22" x14ac:dyDescent="0.25">
      <c r="B377" s="138" t="s">
        <v>256</v>
      </c>
      <c r="C377" s="138"/>
      <c r="D377" s="138"/>
      <c r="E377" s="138"/>
      <c r="F377" s="138"/>
      <c r="G377" s="138"/>
      <c r="H377" s="138"/>
      <c r="I377" s="139" t="s">
        <v>259</v>
      </c>
      <c r="J377" s="139"/>
      <c r="K377" s="139"/>
      <c r="U377" s="140">
        <v>145.76</v>
      </c>
    </row>
    <row r="378" spans="1:22" x14ac:dyDescent="0.25">
      <c r="B378" s="138" t="s">
        <v>256</v>
      </c>
      <c r="C378" s="138"/>
      <c r="D378" s="138"/>
      <c r="E378" s="138"/>
      <c r="F378" s="138"/>
      <c r="G378" s="138"/>
      <c r="H378" s="138"/>
      <c r="I378" s="139" t="s">
        <v>260</v>
      </c>
      <c r="J378" s="139"/>
      <c r="K378" s="139"/>
      <c r="U378" s="140">
        <v>37</v>
      </c>
    </row>
    <row r="379" spans="1:22" x14ac:dyDescent="0.25">
      <c r="B379" s="138" t="s">
        <v>256</v>
      </c>
      <c r="C379" s="138"/>
      <c r="D379" s="138"/>
      <c r="E379" s="138"/>
      <c r="F379" s="138"/>
      <c r="G379" s="138"/>
      <c r="H379" s="138"/>
      <c r="I379" s="139" t="s">
        <v>105</v>
      </c>
      <c r="J379" s="139"/>
      <c r="K379" s="139"/>
      <c r="U379" s="140">
        <v>258.02999999999997</v>
      </c>
    </row>
    <row r="380" spans="1:22" x14ac:dyDescent="0.25">
      <c r="B380" s="138" t="s">
        <v>256</v>
      </c>
      <c r="C380" s="138"/>
      <c r="D380" s="138"/>
      <c r="E380" s="138"/>
      <c r="F380" s="138"/>
      <c r="G380" s="138"/>
      <c r="H380" s="138"/>
      <c r="I380" s="139" t="s">
        <v>92</v>
      </c>
      <c r="J380" s="139"/>
      <c r="K380" s="139"/>
      <c r="U380" s="140">
        <v>4.47</v>
      </c>
    </row>
    <row r="381" spans="1:22" ht="4.5" customHeight="1" x14ac:dyDescent="0.25"/>
    <row r="382" spans="1:22" ht="11.25" customHeight="1" x14ac:dyDescent="0.25"/>
    <row r="383" spans="1:22" ht="13.5" customHeight="1" x14ac:dyDescent="0.25">
      <c r="A383" s="141" t="s">
        <v>127</v>
      </c>
      <c r="B383" s="141"/>
      <c r="C383" s="141"/>
      <c r="D383" s="141"/>
      <c r="E383" s="141"/>
      <c r="F383" s="141"/>
      <c r="G383" s="141"/>
      <c r="H383" s="141"/>
      <c r="I383" s="141"/>
      <c r="J383" s="141"/>
      <c r="K383" s="141"/>
      <c r="L383" s="141"/>
      <c r="M383" s="141"/>
      <c r="P383" s="142" t="s">
        <v>261</v>
      </c>
      <c r="Q383" s="142"/>
      <c r="R383" s="142"/>
      <c r="S383" s="142"/>
      <c r="T383" s="142"/>
      <c r="U383" s="142"/>
      <c r="V383" s="142"/>
    </row>
    <row r="384" spans="1:22" ht="20.25" customHeight="1" x14ac:dyDescent="0.25">
      <c r="A384" s="143" t="s">
        <v>129</v>
      </c>
      <c r="B384" s="143"/>
      <c r="C384" s="143"/>
      <c r="D384" s="143"/>
      <c r="E384" s="143"/>
      <c r="F384" s="143"/>
      <c r="G384" s="143"/>
      <c r="H384" s="143"/>
      <c r="I384" s="143"/>
      <c r="J384" s="143"/>
      <c r="K384" s="143"/>
      <c r="L384" s="143"/>
      <c r="M384" s="143"/>
      <c r="N384" s="143"/>
      <c r="O384" s="143"/>
      <c r="P384" s="143"/>
      <c r="Q384" s="143"/>
      <c r="R384" s="143"/>
      <c r="S384" s="143"/>
      <c r="T384" s="143"/>
      <c r="U384" s="143"/>
    </row>
    <row r="385" spans="1:21" ht="7.5" customHeight="1" x14ac:dyDescent="0.25"/>
    <row r="386" spans="1:21" x14ac:dyDescent="0.25">
      <c r="A386" s="137" t="s">
        <v>78</v>
      </c>
      <c r="B386" s="137"/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</row>
    <row r="387" spans="1:21" ht="6" customHeight="1" x14ac:dyDescent="0.25"/>
    <row r="388" spans="1:21" x14ac:dyDescent="0.25">
      <c r="B388" s="138" t="s">
        <v>256</v>
      </c>
      <c r="C388" s="138"/>
      <c r="D388" s="138"/>
      <c r="E388" s="138"/>
      <c r="F388" s="138"/>
      <c r="G388" s="138"/>
      <c r="H388" s="138"/>
      <c r="I388" s="139" t="s">
        <v>262</v>
      </c>
      <c r="J388" s="139"/>
      <c r="K388" s="139"/>
      <c r="U388" s="140">
        <v>47.12</v>
      </c>
    </row>
    <row r="389" spans="1:21" x14ac:dyDescent="0.25">
      <c r="B389" s="138" t="s">
        <v>256</v>
      </c>
      <c r="C389" s="138"/>
      <c r="D389" s="138"/>
      <c r="E389" s="138"/>
      <c r="F389" s="138"/>
      <c r="G389" s="138"/>
      <c r="H389" s="138"/>
      <c r="I389" s="139" t="s">
        <v>126</v>
      </c>
      <c r="J389" s="139"/>
      <c r="K389" s="139"/>
      <c r="U389" s="140">
        <v>40.75</v>
      </c>
    </row>
    <row r="390" spans="1:21" x14ac:dyDescent="0.25">
      <c r="B390" s="138" t="s">
        <v>256</v>
      </c>
      <c r="C390" s="138"/>
      <c r="D390" s="138"/>
      <c r="E390" s="138"/>
      <c r="F390" s="138"/>
      <c r="G390" s="138"/>
      <c r="H390" s="138"/>
      <c r="I390" s="139" t="s">
        <v>263</v>
      </c>
      <c r="J390" s="139"/>
      <c r="K390" s="139"/>
      <c r="U390" s="140">
        <v>559.91999999999996</v>
      </c>
    </row>
    <row r="391" spans="1:21" x14ac:dyDescent="0.25">
      <c r="B391" s="138" t="s">
        <v>256</v>
      </c>
      <c r="C391" s="138"/>
      <c r="D391" s="138"/>
      <c r="E391" s="138"/>
      <c r="F391" s="138"/>
      <c r="G391" s="138"/>
      <c r="H391" s="138"/>
      <c r="I391" s="139" t="s">
        <v>218</v>
      </c>
      <c r="J391" s="139"/>
      <c r="K391" s="139"/>
      <c r="U391" s="140">
        <v>391.12</v>
      </c>
    </row>
    <row r="392" spans="1:21" x14ac:dyDescent="0.25">
      <c r="B392" s="138" t="s">
        <v>256</v>
      </c>
      <c r="C392" s="138"/>
      <c r="D392" s="138"/>
      <c r="E392" s="138"/>
      <c r="F392" s="138"/>
      <c r="G392" s="138"/>
      <c r="H392" s="138"/>
      <c r="I392" s="139" t="s">
        <v>108</v>
      </c>
      <c r="J392" s="139"/>
      <c r="K392" s="139"/>
      <c r="U392" s="140">
        <v>25.5</v>
      </c>
    </row>
    <row r="393" spans="1:21" x14ac:dyDescent="0.25">
      <c r="B393" s="138" t="s">
        <v>256</v>
      </c>
      <c r="C393" s="138"/>
      <c r="D393" s="138"/>
      <c r="E393" s="138"/>
      <c r="F393" s="138"/>
      <c r="G393" s="138"/>
      <c r="H393" s="138"/>
      <c r="I393" s="139" t="s">
        <v>123</v>
      </c>
      <c r="J393" s="139"/>
      <c r="K393" s="139"/>
      <c r="U393" s="140">
        <v>38.97</v>
      </c>
    </row>
    <row r="394" spans="1:21" x14ac:dyDescent="0.25">
      <c r="B394" s="138" t="s">
        <v>256</v>
      </c>
      <c r="C394" s="138"/>
      <c r="D394" s="138"/>
      <c r="E394" s="138"/>
      <c r="F394" s="138"/>
      <c r="G394" s="138"/>
      <c r="H394" s="138"/>
      <c r="I394" s="139" t="s">
        <v>264</v>
      </c>
      <c r="J394" s="139"/>
      <c r="K394" s="139"/>
      <c r="U394" s="140">
        <v>22.19</v>
      </c>
    </row>
    <row r="395" spans="1:21" x14ac:dyDescent="0.25">
      <c r="B395" s="138" t="s">
        <v>256</v>
      </c>
      <c r="C395" s="138"/>
      <c r="D395" s="138"/>
      <c r="E395" s="138"/>
      <c r="F395" s="138"/>
      <c r="G395" s="138"/>
      <c r="H395" s="138"/>
      <c r="I395" s="139" t="s">
        <v>119</v>
      </c>
      <c r="J395" s="139"/>
      <c r="K395" s="139"/>
      <c r="U395" s="140">
        <v>113.65</v>
      </c>
    </row>
    <row r="396" spans="1:21" x14ac:dyDescent="0.25">
      <c r="B396" s="138" t="s">
        <v>256</v>
      </c>
      <c r="C396" s="138"/>
      <c r="D396" s="138"/>
      <c r="E396" s="138"/>
      <c r="F396" s="138"/>
      <c r="G396" s="138"/>
      <c r="H396" s="138"/>
      <c r="I396" s="139" t="s">
        <v>119</v>
      </c>
      <c r="J396" s="139"/>
      <c r="K396" s="139"/>
      <c r="U396" s="140">
        <v>6</v>
      </c>
    </row>
    <row r="397" spans="1:21" x14ac:dyDescent="0.25">
      <c r="B397" s="138" t="s">
        <v>256</v>
      </c>
      <c r="C397" s="138"/>
      <c r="D397" s="138"/>
      <c r="E397" s="138"/>
      <c r="F397" s="138"/>
      <c r="G397" s="138"/>
      <c r="H397" s="138"/>
      <c r="I397" s="139" t="s">
        <v>265</v>
      </c>
      <c r="J397" s="139"/>
      <c r="K397" s="139"/>
      <c r="U397" s="140">
        <v>166.5</v>
      </c>
    </row>
    <row r="398" spans="1:21" x14ac:dyDescent="0.25">
      <c r="B398" s="138" t="s">
        <v>266</v>
      </c>
      <c r="C398" s="138"/>
      <c r="D398" s="138"/>
      <c r="E398" s="138"/>
      <c r="F398" s="138"/>
      <c r="G398" s="138"/>
      <c r="H398" s="138"/>
      <c r="I398" s="139" t="s">
        <v>103</v>
      </c>
      <c r="J398" s="139"/>
      <c r="K398" s="139"/>
      <c r="U398" s="140">
        <v>-0.55000000000000004</v>
      </c>
    </row>
    <row r="399" spans="1:21" x14ac:dyDescent="0.25">
      <c r="B399" s="138" t="s">
        <v>266</v>
      </c>
      <c r="C399" s="138"/>
      <c r="D399" s="138"/>
      <c r="E399" s="138"/>
      <c r="F399" s="138"/>
      <c r="G399" s="138"/>
      <c r="H399" s="138"/>
      <c r="I399" s="139" t="s">
        <v>255</v>
      </c>
      <c r="J399" s="139"/>
      <c r="K399" s="139"/>
      <c r="U399" s="140">
        <v>75</v>
      </c>
    </row>
    <row r="400" spans="1:21" x14ac:dyDescent="0.25">
      <c r="B400" s="138" t="s">
        <v>266</v>
      </c>
      <c r="C400" s="138"/>
      <c r="D400" s="138"/>
      <c r="E400" s="138"/>
      <c r="F400" s="138"/>
      <c r="G400" s="138"/>
      <c r="H400" s="138"/>
      <c r="I400" s="139" t="s">
        <v>267</v>
      </c>
      <c r="J400" s="139"/>
      <c r="K400" s="139"/>
      <c r="U400" s="140">
        <v>110.05</v>
      </c>
    </row>
    <row r="401" spans="1:21" x14ac:dyDescent="0.25">
      <c r="B401" s="138" t="s">
        <v>268</v>
      </c>
      <c r="C401" s="138"/>
      <c r="D401" s="138"/>
      <c r="E401" s="138"/>
      <c r="F401" s="138"/>
      <c r="G401" s="138"/>
      <c r="H401" s="138"/>
      <c r="I401" s="139" t="s">
        <v>109</v>
      </c>
      <c r="J401" s="139"/>
      <c r="K401" s="139"/>
      <c r="U401" s="140">
        <v>4.95</v>
      </c>
    </row>
    <row r="402" spans="1:21" ht="6" customHeight="1" x14ac:dyDescent="0.25"/>
    <row r="403" spans="1:21" x14ac:dyDescent="0.25">
      <c r="D403" s="144" t="s">
        <v>2</v>
      </c>
      <c r="F403" s="144" t="s">
        <v>2</v>
      </c>
      <c r="H403" s="144" t="s">
        <v>2</v>
      </c>
      <c r="O403" s="145" t="s">
        <v>78</v>
      </c>
      <c r="P403" s="145"/>
      <c r="Q403" s="145"/>
      <c r="R403" s="145"/>
      <c r="S403" s="145"/>
      <c r="U403" s="146">
        <v>37725.379999999997</v>
      </c>
    </row>
    <row r="404" spans="1:21" x14ac:dyDescent="0.25">
      <c r="A404" s="137" t="s">
        <v>269</v>
      </c>
      <c r="B404" s="137"/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</row>
    <row r="405" spans="1:21" ht="6" customHeight="1" x14ac:dyDescent="0.25"/>
    <row r="406" spans="1:21" x14ac:dyDescent="0.25">
      <c r="B406" s="138" t="s">
        <v>90</v>
      </c>
      <c r="C406" s="138"/>
      <c r="D406" s="138"/>
      <c r="E406" s="138"/>
      <c r="F406" s="138"/>
      <c r="G406" s="138"/>
      <c r="H406" s="138"/>
      <c r="I406" s="139" t="s">
        <v>145</v>
      </c>
      <c r="J406" s="139"/>
      <c r="K406" s="139"/>
      <c r="U406" s="140">
        <v>48.39</v>
      </c>
    </row>
    <row r="407" spans="1:21" x14ac:dyDescent="0.25">
      <c r="B407" s="138" t="s">
        <v>90</v>
      </c>
      <c r="C407" s="138"/>
      <c r="D407" s="138"/>
      <c r="E407" s="138"/>
      <c r="F407" s="138"/>
      <c r="G407" s="138"/>
      <c r="H407" s="138"/>
      <c r="I407" s="139" t="s">
        <v>145</v>
      </c>
      <c r="J407" s="139"/>
      <c r="K407" s="139"/>
      <c r="U407" s="140">
        <v>141.05000000000001</v>
      </c>
    </row>
    <row r="408" spans="1:21" x14ac:dyDescent="0.25">
      <c r="B408" s="138" t="s">
        <v>117</v>
      </c>
      <c r="C408" s="138"/>
      <c r="D408" s="138"/>
      <c r="E408" s="138"/>
      <c r="F408" s="138"/>
      <c r="G408" s="138"/>
      <c r="H408" s="138"/>
      <c r="I408" s="139" t="s">
        <v>270</v>
      </c>
      <c r="J408" s="139"/>
      <c r="K408" s="139"/>
      <c r="U408" s="140">
        <v>700</v>
      </c>
    </row>
    <row r="409" spans="1:21" x14ac:dyDescent="0.25">
      <c r="B409" s="138" t="s">
        <v>178</v>
      </c>
      <c r="C409" s="138"/>
      <c r="D409" s="138"/>
      <c r="E409" s="138"/>
      <c r="F409" s="138"/>
      <c r="G409" s="138"/>
      <c r="H409" s="138"/>
      <c r="I409" s="139" t="s">
        <v>271</v>
      </c>
      <c r="J409" s="139"/>
      <c r="K409" s="139"/>
      <c r="U409" s="140">
        <v>598.99</v>
      </c>
    </row>
    <row r="410" spans="1:21" x14ac:dyDescent="0.25">
      <c r="B410" s="138" t="s">
        <v>178</v>
      </c>
      <c r="C410" s="138"/>
      <c r="D410" s="138"/>
      <c r="E410" s="138"/>
      <c r="F410" s="138"/>
      <c r="G410" s="138"/>
      <c r="H410" s="138"/>
      <c r="I410" s="139" t="s">
        <v>139</v>
      </c>
      <c r="J410" s="139"/>
      <c r="K410" s="139"/>
      <c r="U410" s="140">
        <v>73.52</v>
      </c>
    </row>
    <row r="411" spans="1:21" x14ac:dyDescent="0.25">
      <c r="B411" s="138" t="s">
        <v>178</v>
      </c>
      <c r="C411" s="138"/>
      <c r="D411" s="138"/>
      <c r="E411" s="138"/>
      <c r="F411" s="138"/>
      <c r="G411" s="138"/>
      <c r="H411" s="138"/>
      <c r="I411" s="139" t="s">
        <v>222</v>
      </c>
      <c r="J411" s="139"/>
      <c r="K411" s="139"/>
      <c r="U411" s="140">
        <v>413.86</v>
      </c>
    </row>
    <row r="412" spans="1:21" x14ac:dyDescent="0.25">
      <c r="B412" s="138" t="s">
        <v>256</v>
      </c>
      <c r="C412" s="138"/>
      <c r="D412" s="138"/>
      <c r="E412" s="138"/>
      <c r="F412" s="138"/>
      <c r="G412" s="138"/>
      <c r="H412" s="138"/>
      <c r="I412" s="139" t="s">
        <v>272</v>
      </c>
      <c r="J412" s="139"/>
      <c r="K412" s="139"/>
      <c r="U412" s="140">
        <v>1500</v>
      </c>
    </row>
    <row r="413" spans="1:21" x14ac:dyDescent="0.25">
      <c r="B413" s="138" t="s">
        <v>266</v>
      </c>
      <c r="C413" s="138"/>
      <c r="D413" s="138"/>
      <c r="E413" s="138"/>
      <c r="F413" s="138"/>
      <c r="G413" s="138"/>
      <c r="H413" s="138"/>
      <c r="I413" s="139" t="s">
        <v>273</v>
      </c>
      <c r="J413" s="139"/>
      <c r="K413" s="139"/>
      <c r="U413" s="140">
        <v>83.62</v>
      </c>
    </row>
    <row r="414" spans="1:21" ht="6" customHeight="1" x14ac:dyDescent="0.25"/>
    <row r="415" spans="1:21" x14ac:dyDescent="0.25">
      <c r="D415" s="144" t="s">
        <v>2</v>
      </c>
      <c r="F415" s="144" t="s">
        <v>2</v>
      </c>
      <c r="H415" s="144" t="s">
        <v>2</v>
      </c>
      <c r="O415" s="145" t="s">
        <v>269</v>
      </c>
      <c r="P415" s="145"/>
      <c r="Q415" s="145"/>
      <c r="R415" s="145"/>
      <c r="S415" s="145"/>
      <c r="U415" s="146">
        <v>3559.43</v>
      </c>
    </row>
    <row r="416" spans="1:21" x14ac:dyDescent="0.25">
      <c r="A416" s="137" t="s">
        <v>274</v>
      </c>
      <c r="B416" s="137"/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</row>
    <row r="417" spans="2:21" ht="6" customHeight="1" x14ac:dyDescent="0.25"/>
    <row r="418" spans="2:21" x14ac:dyDescent="0.25">
      <c r="B418" s="138" t="s">
        <v>79</v>
      </c>
      <c r="C418" s="138"/>
      <c r="D418" s="138"/>
      <c r="E418" s="138"/>
      <c r="F418" s="138"/>
      <c r="G418" s="138"/>
      <c r="H418" s="138"/>
      <c r="I418" s="139" t="s">
        <v>275</v>
      </c>
      <c r="J418" s="139"/>
      <c r="K418" s="139"/>
      <c r="L418" s="139" t="s">
        <v>276</v>
      </c>
      <c r="M418" s="139"/>
      <c r="N418" s="139"/>
      <c r="O418" s="139"/>
      <c r="P418" s="139"/>
      <c r="R418" s="139" t="s">
        <v>277</v>
      </c>
      <c r="S418" s="139"/>
      <c r="T418" s="139"/>
      <c r="U418" s="140">
        <v>33.99</v>
      </c>
    </row>
    <row r="419" spans="2:21" x14ac:dyDescent="0.25">
      <c r="B419" s="138" t="s">
        <v>90</v>
      </c>
      <c r="C419" s="138"/>
      <c r="D419" s="138"/>
      <c r="E419" s="138"/>
      <c r="F419" s="138"/>
      <c r="G419" s="138"/>
      <c r="H419" s="138"/>
      <c r="I419" s="139" t="s">
        <v>278</v>
      </c>
      <c r="J419" s="139"/>
      <c r="K419" s="139"/>
      <c r="L419" s="139" t="s">
        <v>276</v>
      </c>
      <c r="M419" s="139"/>
      <c r="N419" s="139"/>
      <c r="O419" s="139"/>
      <c r="P419" s="139"/>
      <c r="R419" s="139" t="s">
        <v>279</v>
      </c>
      <c r="S419" s="139"/>
      <c r="T419" s="139"/>
      <c r="U419" s="140">
        <v>-22.99</v>
      </c>
    </row>
    <row r="420" spans="2:21" x14ac:dyDescent="0.25">
      <c r="B420" s="138" t="s">
        <v>183</v>
      </c>
      <c r="C420" s="138"/>
      <c r="D420" s="138"/>
      <c r="E420" s="138"/>
      <c r="F420" s="138"/>
      <c r="G420" s="138"/>
      <c r="H420" s="138"/>
      <c r="I420" s="139" t="s">
        <v>280</v>
      </c>
      <c r="J420" s="139"/>
      <c r="K420" s="139"/>
      <c r="L420" s="139" t="s">
        <v>276</v>
      </c>
      <c r="M420" s="139"/>
      <c r="N420" s="139"/>
      <c r="O420" s="139"/>
      <c r="P420" s="139"/>
      <c r="R420" s="139" t="s">
        <v>281</v>
      </c>
      <c r="S420" s="139"/>
      <c r="T420" s="139"/>
      <c r="U420" s="140">
        <v>29.74</v>
      </c>
    </row>
    <row r="421" spans="2:21" x14ac:dyDescent="0.25">
      <c r="B421" s="138" t="s">
        <v>211</v>
      </c>
      <c r="C421" s="138"/>
      <c r="D421" s="138"/>
      <c r="E421" s="138"/>
      <c r="F421" s="138"/>
      <c r="G421" s="138"/>
      <c r="H421" s="138"/>
      <c r="I421" s="141" t="s">
        <v>163</v>
      </c>
      <c r="J421" s="141"/>
      <c r="K421" s="141"/>
      <c r="L421" s="139" t="s">
        <v>282</v>
      </c>
      <c r="M421" s="139"/>
      <c r="N421" s="139"/>
      <c r="O421" s="139"/>
      <c r="P421" s="139"/>
      <c r="R421" s="141" t="s">
        <v>283</v>
      </c>
      <c r="S421" s="141"/>
      <c r="T421" s="141"/>
      <c r="U421" s="140">
        <v>101.27</v>
      </c>
    </row>
    <row r="422" spans="2:21" x14ac:dyDescent="0.25">
      <c r="I422" s="141"/>
      <c r="J422" s="141"/>
      <c r="K422" s="141"/>
      <c r="R422" s="141"/>
      <c r="S422" s="141"/>
      <c r="T422" s="141"/>
    </row>
    <row r="423" spans="2:21" x14ac:dyDescent="0.25">
      <c r="B423" s="138" t="s">
        <v>224</v>
      </c>
      <c r="C423" s="138"/>
      <c r="D423" s="138"/>
      <c r="E423" s="138"/>
      <c r="F423" s="138"/>
      <c r="G423" s="138"/>
      <c r="H423" s="138"/>
      <c r="I423" s="139" t="s">
        <v>284</v>
      </c>
      <c r="J423" s="139"/>
      <c r="K423" s="139"/>
      <c r="L423" s="139" t="s">
        <v>285</v>
      </c>
      <c r="M423" s="139"/>
      <c r="N423" s="139"/>
      <c r="O423" s="139"/>
      <c r="P423" s="139"/>
      <c r="R423" s="139" t="s">
        <v>286</v>
      </c>
      <c r="S423" s="139"/>
      <c r="T423" s="139"/>
      <c r="U423" s="140">
        <v>62.24</v>
      </c>
    </row>
    <row r="424" spans="2:21" x14ac:dyDescent="0.25">
      <c r="B424" s="138" t="s">
        <v>226</v>
      </c>
      <c r="C424" s="138"/>
      <c r="D424" s="138"/>
      <c r="E424" s="138"/>
      <c r="F424" s="138"/>
      <c r="G424" s="138"/>
      <c r="H424" s="138"/>
      <c r="I424" s="139" t="s">
        <v>194</v>
      </c>
      <c r="J424" s="139"/>
      <c r="K424" s="139"/>
      <c r="L424" s="139" t="s">
        <v>287</v>
      </c>
      <c r="M424" s="139"/>
      <c r="N424" s="139"/>
      <c r="O424" s="139"/>
      <c r="P424" s="139"/>
      <c r="R424" s="141" t="s">
        <v>288</v>
      </c>
      <c r="S424" s="141"/>
      <c r="T424" s="141"/>
      <c r="U424" s="140">
        <v>35</v>
      </c>
    </row>
    <row r="425" spans="2:21" x14ac:dyDescent="0.25">
      <c r="R425" s="141"/>
      <c r="S425" s="141"/>
      <c r="T425" s="141"/>
    </row>
    <row r="426" spans="2:21" x14ac:dyDescent="0.25">
      <c r="B426" s="138" t="s">
        <v>237</v>
      </c>
      <c r="C426" s="138"/>
      <c r="D426" s="138"/>
      <c r="E426" s="138"/>
      <c r="F426" s="138"/>
      <c r="G426" s="138"/>
      <c r="H426" s="138"/>
      <c r="I426" s="139" t="s">
        <v>289</v>
      </c>
      <c r="J426" s="139"/>
      <c r="K426" s="139"/>
      <c r="L426" s="139" t="s">
        <v>282</v>
      </c>
      <c r="M426" s="139"/>
      <c r="N426" s="139"/>
      <c r="O426" s="139"/>
      <c r="P426" s="139"/>
      <c r="R426" s="141" t="s">
        <v>290</v>
      </c>
      <c r="S426" s="141"/>
      <c r="T426" s="141"/>
      <c r="U426" s="140">
        <v>56.54</v>
      </c>
    </row>
    <row r="427" spans="2:21" x14ac:dyDescent="0.25">
      <c r="R427" s="141"/>
      <c r="S427" s="141"/>
      <c r="T427" s="141"/>
    </row>
    <row r="428" spans="2:21" x14ac:dyDescent="0.25">
      <c r="B428" s="138" t="s">
        <v>248</v>
      </c>
      <c r="C428" s="138"/>
      <c r="D428" s="138"/>
      <c r="E428" s="138"/>
      <c r="F428" s="138"/>
      <c r="G428" s="138"/>
      <c r="H428" s="138"/>
      <c r="I428" s="139" t="s">
        <v>204</v>
      </c>
      <c r="J428" s="139"/>
      <c r="K428" s="139"/>
      <c r="L428" s="139" t="s">
        <v>276</v>
      </c>
      <c r="M428" s="139"/>
      <c r="N428" s="139"/>
      <c r="O428" s="139"/>
      <c r="P428" s="139"/>
      <c r="R428" s="139" t="s">
        <v>291</v>
      </c>
      <c r="S428" s="139"/>
      <c r="T428" s="139"/>
      <c r="U428" s="140">
        <v>436.36</v>
      </c>
    </row>
    <row r="429" spans="2:21" x14ac:dyDescent="0.25">
      <c r="B429" s="138" t="s">
        <v>248</v>
      </c>
      <c r="C429" s="138"/>
      <c r="D429" s="138"/>
      <c r="E429" s="138"/>
      <c r="F429" s="138"/>
      <c r="G429" s="138"/>
      <c r="H429" s="138"/>
      <c r="I429" s="139" t="s">
        <v>263</v>
      </c>
      <c r="J429" s="139"/>
      <c r="K429" s="139"/>
      <c r="L429" s="139" t="s">
        <v>276</v>
      </c>
      <c r="M429" s="139"/>
      <c r="N429" s="139"/>
      <c r="O429" s="139"/>
      <c r="P429" s="139"/>
      <c r="R429" s="139" t="s">
        <v>292</v>
      </c>
      <c r="S429" s="139"/>
      <c r="T429" s="139"/>
      <c r="U429" s="140">
        <v>59.99</v>
      </c>
    </row>
    <row r="430" spans="2:21" x14ac:dyDescent="0.25">
      <c r="B430" s="138" t="s">
        <v>256</v>
      </c>
      <c r="C430" s="138"/>
      <c r="D430" s="138"/>
      <c r="E430" s="138"/>
      <c r="F430" s="138"/>
      <c r="G430" s="138"/>
      <c r="H430" s="138"/>
      <c r="I430" s="139" t="s">
        <v>293</v>
      </c>
      <c r="J430" s="139"/>
      <c r="K430" s="139"/>
      <c r="L430" s="139" t="s">
        <v>294</v>
      </c>
      <c r="M430" s="139"/>
      <c r="N430" s="139"/>
      <c r="O430" s="139"/>
      <c r="P430" s="139"/>
      <c r="R430" s="141" t="s">
        <v>295</v>
      </c>
      <c r="S430" s="141"/>
      <c r="T430" s="141"/>
      <c r="U430" s="140">
        <v>150</v>
      </c>
    </row>
    <row r="431" spans="2:21" x14ac:dyDescent="0.25">
      <c r="R431" s="141"/>
      <c r="S431" s="141"/>
      <c r="T431" s="141"/>
    </row>
    <row r="432" spans="2:21" x14ac:dyDescent="0.25">
      <c r="B432" s="138" t="s">
        <v>256</v>
      </c>
      <c r="C432" s="138"/>
      <c r="D432" s="138"/>
      <c r="E432" s="138"/>
      <c r="F432" s="138"/>
      <c r="G432" s="138"/>
      <c r="H432" s="138"/>
      <c r="I432" s="139" t="s">
        <v>293</v>
      </c>
      <c r="J432" s="139"/>
      <c r="K432" s="139"/>
      <c r="L432" s="139" t="s">
        <v>282</v>
      </c>
      <c r="M432" s="139"/>
      <c r="N432" s="139"/>
      <c r="O432" s="139"/>
      <c r="P432" s="139"/>
      <c r="R432" s="141" t="s">
        <v>296</v>
      </c>
      <c r="S432" s="141"/>
      <c r="T432" s="141"/>
      <c r="U432" s="140">
        <v>100</v>
      </c>
    </row>
    <row r="433" spans="1:22" x14ac:dyDescent="0.25">
      <c r="R433" s="141"/>
      <c r="S433" s="141"/>
      <c r="T433" s="141"/>
    </row>
    <row r="434" spans="1:22" ht="6" customHeight="1" x14ac:dyDescent="0.25"/>
    <row r="435" spans="1:22" x14ac:dyDescent="0.25">
      <c r="D435" s="144" t="s">
        <v>2</v>
      </c>
      <c r="F435" s="144" t="s">
        <v>2</v>
      </c>
      <c r="H435" s="144" t="s">
        <v>2</v>
      </c>
      <c r="O435" s="145" t="s">
        <v>274</v>
      </c>
      <c r="P435" s="145"/>
      <c r="Q435" s="145"/>
      <c r="R435" s="145"/>
      <c r="S435" s="145"/>
      <c r="U435" s="146">
        <v>1042.1400000000001</v>
      </c>
    </row>
    <row r="436" spans="1:22" x14ac:dyDescent="0.25">
      <c r="A436" s="137" t="s">
        <v>297</v>
      </c>
      <c r="B436" s="137"/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</row>
    <row r="437" spans="1:22" ht="6" customHeight="1" x14ac:dyDescent="0.25"/>
    <row r="438" spans="1:22" x14ac:dyDescent="0.25">
      <c r="B438" s="138" t="s">
        <v>197</v>
      </c>
      <c r="C438" s="138"/>
      <c r="D438" s="138"/>
      <c r="E438" s="138"/>
      <c r="F438" s="138"/>
      <c r="G438" s="138"/>
      <c r="H438" s="138"/>
      <c r="I438" s="139" t="s">
        <v>298</v>
      </c>
      <c r="J438" s="139"/>
      <c r="K438" s="139"/>
      <c r="L438" s="139" t="s">
        <v>276</v>
      </c>
      <c r="M438" s="139"/>
      <c r="N438" s="139"/>
      <c r="O438" s="139"/>
      <c r="P438" s="139"/>
      <c r="R438" s="139" t="s">
        <v>299</v>
      </c>
      <c r="S438" s="139"/>
      <c r="T438" s="139"/>
      <c r="U438" s="140">
        <v>189.48</v>
      </c>
    </row>
    <row r="439" spans="1:22" x14ac:dyDescent="0.25">
      <c r="B439" s="138" t="s">
        <v>203</v>
      </c>
      <c r="C439" s="138"/>
      <c r="D439" s="138"/>
      <c r="E439" s="138"/>
      <c r="F439" s="138"/>
      <c r="G439" s="138"/>
      <c r="H439" s="138"/>
      <c r="I439" s="139" t="s">
        <v>165</v>
      </c>
      <c r="J439" s="139"/>
      <c r="K439" s="139"/>
      <c r="L439" s="139" t="s">
        <v>300</v>
      </c>
      <c r="M439" s="139"/>
      <c r="N439" s="139"/>
      <c r="O439" s="139"/>
      <c r="P439" s="139"/>
      <c r="R439" s="141" t="s">
        <v>301</v>
      </c>
      <c r="S439" s="141"/>
      <c r="T439" s="141"/>
      <c r="U439" s="140">
        <v>136.94999999999999</v>
      </c>
    </row>
    <row r="440" spans="1:22" x14ac:dyDescent="0.25">
      <c r="R440" s="141"/>
      <c r="S440" s="141"/>
      <c r="T440" s="141"/>
    </row>
    <row r="441" spans="1:22" x14ac:dyDescent="0.25">
      <c r="B441" s="138" t="s">
        <v>256</v>
      </c>
      <c r="C441" s="138"/>
      <c r="D441" s="138"/>
      <c r="E441" s="138"/>
      <c r="F441" s="138"/>
      <c r="G441" s="138"/>
      <c r="H441" s="138"/>
      <c r="I441" s="139" t="s">
        <v>273</v>
      </c>
      <c r="J441" s="139"/>
      <c r="K441" s="139"/>
      <c r="L441" s="139" t="s">
        <v>302</v>
      </c>
      <c r="M441" s="139"/>
      <c r="N441" s="139"/>
      <c r="O441" s="139"/>
      <c r="P441" s="139"/>
      <c r="R441" s="141" t="s">
        <v>303</v>
      </c>
      <c r="S441" s="141"/>
      <c r="T441" s="141"/>
      <c r="U441" s="140">
        <v>89.27</v>
      </c>
    </row>
    <row r="442" spans="1:22" x14ac:dyDescent="0.25">
      <c r="R442" s="141"/>
      <c r="S442" s="141"/>
      <c r="T442" s="141"/>
    </row>
    <row r="443" spans="1:22" ht="6" customHeight="1" x14ac:dyDescent="0.25"/>
    <row r="444" spans="1:22" x14ac:dyDescent="0.25">
      <c r="D444" s="144" t="s">
        <v>2</v>
      </c>
      <c r="F444" s="144" t="s">
        <v>2</v>
      </c>
      <c r="H444" s="144" t="s">
        <v>2</v>
      </c>
      <c r="O444" s="145" t="s">
        <v>297</v>
      </c>
      <c r="P444" s="145"/>
      <c r="Q444" s="145"/>
      <c r="R444" s="145"/>
      <c r="S444" s="145"/>
      <c r="U444" s="146">
        <v>415.7</v>
      </c>
    </row>
    <row r="445" spans="1:22" ht="43.5" customHeight="1" x14ac:dyDescent="0.25"/>
    <row r="446" spans="1:22" ht="11.25" customHeight="1" x14ac:dyDescent="0.25"/>
    <row r="447" spans="1:22" ht="13.5" customHeight="1" x14ac:dyDescent="0.25">
      <c r="A447" s="141" t="s">
        <v>127</v>
      </c>
      <c r="B447" s="141"/>
      <c r="C447" s="141"/>
      <c r="D447" s="141"/>
      <c r="E447" s="141"/>
      <c r="F447" s="141"/>
      <c r="G447" s="141"/>
      <c r="H447" s="141"/>
      <c r="I447" s="141"/>
      <c r="J447" s="141"/>
      <c r="K447" s="141"/>
      <c r="L447" s="141"/>
      <c r="M447" s="141"/>
      <c r="P447" s="142" t="s">
        <v>304</v>
      </c>
      <c r="Q447" s="142"/>
      <c r="R447" s="142"/>
      <c r="S447" s="142"/>
      <c r="T447" s="142"/>
      <c r="U447" s="142"/>
      <c r="V447" s="142"/>
    </row>
    <row r="448" spans="1:22" ht="20.25" customHeight="1" x14ac:dyDescent="0.25">
      <c r="A448" s="143" t="s">
        <v>129</v>
      </c>
      <c r="B448" s="143"/>
      <c r="C448" s="143"/>
      <c r="D448" s="143"/>
      <c r="E448" s="143"/>
      <c r="F448" s="143"/>
      <c r="G448" s="143"/>
      <c r="H448" s="143"/>
      <c r="I448" s="143"/>
      <c r="J448" s="143"/>
      <c r="K448" s="143"/>
      <c r="L448" s="143"/>
      <c r="M448" s="143"/>
      <c r="N448" s="143"/>
      <c r="O448" s="143"/>
      <c r="P448" s="143"/>
      <c r="Q448" s="143"/>
      <c r="R448" s="143"/>
      <c r="S448" s="143"/>
      <c r="T448" s="143"/>
      <c r="U448" s="143"/>
    </row>
    <row r="449" spans="1:21" ht="7.5" customHeight="1" x14ac:dyDescent="0.25"/>
    <row r="450" spans="1:21" x14ac:dyDescent="0.25">
      <c r="A450" s="137" t="s">
        <v>305</v>
      </c>
      <c r="B450" s="137"/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</row>
    <row r="451" spans="1:21" ht="6" customHeight="1" x14ac:dyDescent="0.25"/>
    <row r="452" spans="1:21" x14ac:dyDescent="0.25">
      <c r="B452" s="138" t="s">
        <v>104</v>
      </c>
      <c r="C452" s="138"/>
      <c r="D452" s="138"/>
      <c r="E452" s="138"/>
      <c r="F452" s="138"/>
      <c r="G452" s="138"/>
      <c r="H452" s="138"/>
      <c r="I452" s="139" t="s">
        <v>306</v>
      </c>
      <c r="J452" s="139"/>
      <c r="K452" s="139"/>
      <c r="L452" s="139" t="s">
        <v>276</v>
      </c>
      <c r="M452" s="139"/>
      <c r="N452" s="139"/>
      <c r="O452" s="139"/>
      <c r="P452" s="139"/>
      <c r="R452" s="141" t="s">
        <v>307</v>
      </c>
      <c r="S452" s="141"/>
      <c r="T452" s="141"/>
      <c r="U452" s="140">
        <v>13.99</v>
      </c>
    </row>
    <row r="453" spans="1:21" x14ac:dyDescent="0.25">
      <c r="R453" s="141"/>
      <c r="S453" s="141"/>
      <c r="T453" s="141"/>
    </row>
    <row r="454" spans="1:21" x14ac:dyDescent="0.25">
      <c r="B454" s="138" t="s">
        <v>136</v>
      </c>
      <c r="C454" s="138"/>
      <c r="D454" s="138"/>
      <c r="E454" s="138"/>
      <c r="F454" s="138"/>
      <c r="G454" s="138"/>
      <c r="H454" s="138"/>
      <c r="I454" s="139" t="s">
        <v>308</v>
      </c>
      <c r="J454" s="139"/>
      <c r="K454" s="139"/>
      <c r="L454" s="139" t="s">
        <v>276</v>
      </c>
      <c r="M454" s="139"/>
      <c r="N454" s="139"/>
      <c r="O454" s="139"/>
      <c r="P454" s="139"/>
      <c r="R454" s="141" t="s">
        <v>309</v>
      </c>
      <c r="S454" s="141"/>
      <c r="T454" s="141"/>
      <c r="U454" s="140">
        <v>279</v>
      </c>
    </row>
    <row r="455" spans="1:21" x14ac:dyDescent="0.25">
      <c r="R455" s="141"/>
      <c r="S455" s="141"/>
      <c r="T455" s="141"/>
    </row>
    <row r="456" spans="1:21" x14ac:dyDescent="0.25">
      <c r="B456" s="138" t="s">
        <v>224</v>
      </c>
      <c r="C456" s="138"/>
      <c r="D456" s="138"/>
      <c r="E456" s="138"/>
      <c r="F456" s="138"/>
      <c r="G456" s="138"/>
      <c r="H456" s="138"/>
      <c r="I456" s="139" t="s">
        <v>310</v>
      </c>
      <c r="J456" s="139"/>
      <c r="K456" s="139"/>
      <c r="L456" s="139" t="s">
        <v>276</v>
      </c>
      <c r="M456" s="139"/>
      <c r="N456" s="139"/>
      <c r="O456" s="139"/>
      <c r="P456" s="139"/>
      <c r="R456" s="141" t="s">
        <v>309</v>
      </c>
      <c r="S456" s="141"/>
      <c r="T456" s="141"/>
      <c r="U456" s="140">
        <v>11.98</v>
      </c>
    </row>
    <row r="457" spans="1:21" x14ac:dyDescent="0.25">
      <c r="R457" s="141"/>
      <c r="S457" s="141"/>
      <c r="T457" s="141"/>
    </row>
    <row r="458" spans="1:21" x14ac:dyDescent="0.25">
      <c r="B458" s="138" t="s">
        <v>226</v>
      </c>
      <c r="C458" s="138"/>
      <c r="D458" s="138"/>
      <c r="E458" s="138"/>
      <c r="F458" s="138"/>
      <c r="G458" s="138"/>
      <c r="H458" s="138"/>
      <c r="I458" s="139" t="s">
        <v>311</v>
      </c>
      <c r="J458" s="139"/>
      <c r="K458" s="139"/>
      <c r="L458" s="139" t="s">
        <v>276</v>
      </c>
      <c r="M458" s="139"/>
      <c r="N458" s="139"/>
      <c r="O458" s="139"/>
      <c r="P458" s="139"/>
      <c r="R458" s="141" t="s">
        <v>309</v>
      </c>
      <c r="S458" s="141"/>
      <c r="T458" s="141"/>
      <c r="U458" s="140">
        <v>144.21</v>
      </c>
    </row>
    <row r="459" spans="1:21" x14ac:dyDescent="0.25">
      <c r="R459" s="141"/>
      <c r="S459" s="141"/>
      <c r="T459" s="141"/>
    </row>
    <row r="460" spans="1:21" x14ac:dyDescent="0.25">
      <c r="B460" s="138" t="s">
        <v>237</v>
      </c>
      <c r="C460" s="138"/>
      <c r="D460" s="138"/>
      <c r="E460" s="138"/>
      <c r="F460" s="138"/>
      <c r="G460" s="138"/>
      <c r="H460" s="138"/>
      <c r="I460" s="139" t="s">
        <v>312</v>
      </c>
      <c r="J460" s="139"/>
      <c r="K460" s="139"/>
      <c r="L460" s="139" t="s">
        <v>300</v>
      </c>
      <c r="M460" s="139"/>
      <c r="N460" s="139"/>
      <c r="O460" s="139"/>
      <c r="P460" s="139"/>
      <c r="R460" s="139" t="s">
        <v>313</v>
      </c>
      <c r="S460" s="139"/>
      <c r="T460" s="139"/>
      <c r="U460" s="140">
        <v>55.64</v>
      </c>
    </row>
    <row r="461" spans="1:21" x14ac:dyDescent="0.25">
      <c r="B461" s="138" t="s">
        <v>268</v>
      </c>
      <c r="C461" s="138"/>
      <c r="D461" s="138"/>
      <c r="E461" s="138"/>
      <c r="F461" s="138"/>
      <c r="G461" s="138"/>
      <c r="H461" s="138"/>
      <c r="I461" s="139" t="s">
        <v>314</v>
      </c>
      <c r="J461" s="139"/>
      <c r="K461" s="139"/>
      <c r="L461" s="139" t="s">
        <v>276</v>
      </c>
      <c r="M461" s="139"/>
      <c r="N461" s="139"/>
      <c r="O461" s="139"/>
      <c r="P461" s="139"/>
      <c r="R461" s="139" t="s">
        <v>315</v>
      </c>
      <c r="S461" s="139"/>
      <c r="T461" s="139"/>
      <c r="U461" s="140">
        <v>10.9</v>
      </c>
    </row>
    <row r="462" spans="1:21" x14ac:dyDescent="0.25">
      <c r="B462" s="138" t="s">
        <v>268</v>
      </c>
      <c r="C462" s="138"/>
      <c r="D462" s="138"/>
      <c r="E462" s="138"/>
      <c r="F462" s="138"/>
      <c r="G462" s="138"/>
      <c r="H462" s="138"/>
      <c r="I462" s="139" t="s">
        <v>316</v>
      </c>
      <c r="J462" s="139"/>
      <c r="K462" s="139"/>
      <c r="L462" s="139" t="s">
        <v>276</v>
      </c>
      <c r="M462" s="139"/>
      <c r="N462" s="139"/>
      <c r="O462" s="139"/>
      <c r="P462" s="139"/>
      <c r="R462" s="141" t="s">
        <v>307</v>
      </c>
      <c r="S462" s="141"/>
      <c r="T462" s="141"/>
      <c r="U462" s="140">
        <v>52.91</v>
      </c>
    </row>
    <row r="463" spans="1:21" x14ac:dyDescent="0.25">
      <c r="R463" s="141"/>
      <c r="S463" s="141"/>
      <c r="T463" s="141"/>
    </row>
    <row r="464" spans="1:21" ht="6" customHeight="1" x14ac:dyDescent="0.25"/>
    <row r="465" spans="1:21" x14ac:dyDescent="0.25">
      <c r="D465" s="144" t="s">
        <v>2</v>
      </c>
      <c r="F465" s="144" t="s">
        <v>2</v>
      </c>
      <c r="H465" s="144" t="s">
        <v>2</v>
      </c>
      <c r="O465" s="145" t="s">
        <v>305</v>
      </c>
      <c r="P465" s="145"/>
      <c r="Q465" s="145"/>
      <c r="R465" s="145"/>
      <c r="S465" s="145"/>
      <c r="U465" s="146">
        <v>568.63</v>
      </c>
    </row>
    <row r="466" spans="1:21" x14ac:dyDescent="0.25">
      <c r="A466" s="137" t="s">
        <v>317</v>
      </c>
      <c r="B466" s="137"/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</row>
    <row r="467" spans="1:21" ht="6" customHeight="1" x14ac:dyDescent="0.25"/>
    <row r="468" spans="1:21" x14ac:dyDescent="0.25">
      <c r="B468" s="138" t="s">
        <v>104</v>
      </c>
      <c r="C468" s="138"/>
      <c r="D468" s="138"/>
      <c r="E468" s="138"/>
      <c r="F468" s="138"/>
      <c r="G468" s="138"/>
      <c r="H468" s="138"/>
      <c r="I468" s="139" t="s">
        <v>312</v>
      </c>
      <c r="J468" s="139"/>
      <c r="K468" s="139"/>
      <c r="L468" s="139" t="s">
        <v>300</v>
      </c>
      <c r="M468" s="139"/>
      <c r="N468" s="139"/>
      <c r="O468" s="139"/>
      <c r="P468" s="139"/>
      <c r="R468" s="141" t="s">
        <v>318</v>
      </c>
      <c r="S468" s="141"/>
      <c r="T468" s="141"/>
      <c r="U468" s="140">
        <v>61.7</v>
      </c>
    </row>
    <row r="469" spans="1:21" x14ac:dyDescent="0.25">
      <c r="R469" s="141"/>
      <c r="S469" s="141"/>
      <c r="T469" s="141"/>
    </row>
    <row r="470" spans="1:21" x14ac:dyDescent="0.25">
      <c r="B470" s="138" t="s">
        <v>148</v>
      </c>
      <c r="C470" s="138"/>
      <c r="D470" s="138"/>
      <c r="E470" s="138"/>
      <c r="F470" s="138"/>
      <c r="G470" s="138"/>
      <c r="H470" s="138"/>
      <c r="I470" s="139" t="s">
        <v>319</v>
      </c>
      <c r="J470" s="139"/>
      <c r="K470" s="139"/>
      <c r="L470" s="139" t="s">
        <v>276</v>
      </c>
      <c r="M470" s="139"/>
      <c r="N470" s="139"/>
      <c r="O470" s="139"/>
      <c r="P470" s="139"/>
      <c r="R470" s="141" t="s">
        <v>320</v>
      </c>
      <c r="S470" s="141"/>
      <c r="T470" s="141"/>
      <c r="U470" s="140">
        <v>16.260000000000002</v>
      </c>
    </row>
    <row r="471" spans="1:21" x14ac:dyDescent="0.25">
      <c r="R471" s="141"/>
      <c r="S471" s="141"/>
      <c r="T471" s="141"/>
    </row>
    <row r="472" spans="1:21" x14ac:dyDescent="0.25">
      <c r="B472" s="138" t="s">
        <v>148</v>
      </c>
      <c r="C472" s="138"/>
      <c r="D472" s="138"/>
      <c r="E472" s="138"/>
      <c r="F472" s="138"/>
      <c r="G472" s="138"/>
      <c r="H472" s="138"/>
      <c r="I472" s="139" t="s">
        <v>319</v>
      </c>
      <c r="J472" s="139"/>
      <c r="K472" s="139"/>
      <c r="L472" s="139" t="s">
        <v>321</v>
      </c>
      <c r="M472" s="139"/>
      <c r="N472" s="139"/>
      <c r="O472" s="139"/>
      <c r="P472" s="139"/>
      <c r="R472" s="141" t="s">
        <v>322</v>
      </c>
      <c r="S472" s="141"/>
      <c r="T472" s="141"/>
      <c r="U472" s="140">
        <v>54.12</v>
      </c>
    </row>
    <row r="473" spans="1:21" x14ac:dyDescent="0.25">
      <c r="R473" s="141"/>
      <c r="S473" s="141"/>
      <c r="T473" s="141"/>
    </row>
    <row r="474" spans="1:21" x14ac:dyDescent="0.25">
      <c r="B474" s="138" t="s">
        <v>224</v>
      </c>
      <c r="C474" s="138"/>
      <c r="D474" s="138"/>
      <c r="E474" s="138"/>
      <c r="F474" s="138"/>
      <c r="G474" s="138"/>
      <c r="H474" s="138"/>
      <c r="I474" s="139" t="s">
        <v>323</v>
      </c>
      <c r="J474" s="139"/>
      <c r="K474" s="139"/>
      <c r="L474" s="139" t="s">
        <v>276</v>
      </c>
      <c r="M474" s="139"/>
      <c r="N474" s="139"/>
      <c r="O474" s="139"/>
      <c r="P474" s="139"/>
      <c r="R474" s="141" t="s">
        <v>324</v>
      </c>
      <c r="S474" s="141"/>
      <c r="T474" s="141"/>
      <c r="U474" s="140">
        <v>49.95</v>
      </c>
    </row>
    <row r="475" spans="1:21" x14ac:dyDescent="0.25">
      <c r="R475" s="141"/>
      <c r="S475" s="141"/>
      <c r="T475" s="141"/>
    </row>
    <row r="476" spans="1:21" x14ac:dyDescent="0.25">
      <c r="B476" s="138" t="s">
        <v>248</v>
      </c>
      <c r="C476" s="138"/>
      <c r="D476" s="138"/>
      <c r="E476" s="138"/>
      <c r="F476" s="138"/>
      <c r="G476" s="138"/>
      <c r="H476" s="138"/>
      <c r="I476" s="139" t="s">
        <v>325</v>
      </c>
      <c r="J476" s="139"/>
      <c r="K476" s="139"/>
      <c r="L476" s="139" t="s">
        <v>287</v>
      </c>
      <c r="M476" s="139"/>
      <c r="N476" s="139"/>
      <c r="O476" s="139"/>
      <c r="P476" s="139"/>
      <c r="R476" s="141" t="s">
        <v>326</v>
      </c>
      <c r="S476" s="141"/>
      <c r="T476" s="141"/>
      <c r="U476" s="140">
        <v>100</v>
      </c>
    </row>
    <row r="477" spans="1:21" x14ac:dyDescent="0.25">
      <c r="R477" s="141"/>
      <c r="S477" s="141"/>
      <c r="T477" s="141"/>
    </row>
    <row r="478" spans="1:21" ht="6" customHeight="1" x14ac:dyDescent="0.25"/>
    <row r="479" spans="1:21" x14ac:dyDescent="0.25">
      <c r="D479" s="144" t="s">
        <v>2</v>
      </c>
      <c r="F479" s="144" t="s">
        <v>2</v>
      </c>
      <c r="H479" s="144" t="s">
        <v>2</v>
      </c>
      <c r="O479" s="145" t="s">
        <v>317</v>
      </c>
      <c r="P479" s="145"/>
      <c r="Q479" s="145"/>
      <c r="R479" s="145"/>
      <c r="S479" s="145"/>
      <c r="U479" s="146">
        <v>282.02999999999997</v>
      </c>
    </row>
    <row r="480" spans="1:21" x14ac:dyDescent="0.25">
      <c r="A480" s="137" t="s">
        <v>327</v>
      </c>
      <c r="B480" s="137"/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</row>
    <row r="481" spans="1:22" ht="6" customHeight="1" x14ac:dyDescent="0.25"/>
    <row r="482" spans="1:22" x14ac:dyDescent="0.25">
      <c r="B482" s="138" t="s">
        <v>90</v>
      </c>
      <c r="C482" s="138"/>
      <c r="D482" s="138"/>
      <c r="E482" s="138"/>
      <c r="F482" s="138"/>
      <c r="G482" s="138"/>
      <c r="H482" s="138"/>
      <c r="I482" s="139" t="s">
        <v>328</v>
      </c>
      <c r="J482" s="139"/>
      <c r="K482" s="139"/>
      <c r="U482" s="140">
        <v>612.54999999999995</v>
      </c>
    </row>
    <row r="483" spans="1:22" x14ac:dyDescent="0.25">
      <c r="B483" s="138" t="s">
        <v>104</v>
      </c>
      <c r="C483" s="138"/>
      <c r="D483" s="138"/>
      <c r="E483" s="138"/>
      <c r="F483" s="138"/>
      <c r="G483" s="138"/>
      <c r="H483" s="138"/>
      <c r="I483" s="139" t="s">
        <v>328</v>
      </c>
      <c r="J483" s="139"/>
      <c r="K483" s="139"/>
      <c r="U483" s="140">
        <v>-46.69</v>
      </c>
    </row>
    <row r="484" spans="1:22" x14ac:dyDescent="0.25">
      <c r="B484" s="138" t="s">
        <v>158</v>
      </c>
      <c r="C484" s="138"/>
      <c r="D484" s="138"/>
      <c r="E484" s="138"/>
      <c r="F484" s="138"/>
      <c r="G484" s="138"/>
      <c r="H484" s="138"/>
      <c r="I484" s="139" t="s">
        <v>179</v>
      </c>
      <c r="J484" s="139"/>
      <c r="K484" s="139"/>
      <c r="U484" s="140">
        <v>90</v>
      </c>
    </row>
    <row r="485" spans="1:22" x14ac:dyDescent="0.25">
      <c r="B485" s="138" t="s">
        <v>178</v>
      </c>
      <c r="C485" s="138"/>
      <c r="D485" s="138"/>
      <c r="E485" s="138"/>
      <c r="F485" s="138"/>
      <c r="G485" s="138"/>
      <c r="H485" s="138"/>
      <c r="I485" s="139" t="s">
        <v>329</v>
      </c>
      <c r="J485" s="139"/>
      <c r="K485" s="139"/>
      <c r="U485" s="140">
        <v>12.99</v>
      </c>
    </row>
    <row r="486" spans="1:22" x14ac:dyDescent="0.25">
      <c r="B486" s="138" t="s">
        <v>197</v>
      </c>
      <c r="C486" s="138"/>
      <c r="D486" s="138"/>
      <c r="E486" s="138"/>
      <c r="F486" s="138"/>
      <c r="G486" s="138"/>
      <c r="H486" s="138"/>
      <c r="I486" s="139" t="s">
        <v>330</v>
      </c>
      <c r="J486" s="139"/>
      <c r="K486" s="139"/>
      <c r="U486" s="140">
        <v>36.26</v>
      </c>
    </row>
    <row r="487" spans="1:22" x14ac:dyDescent="0.25">
      <c r="B487" s="138" t="s">
        <v>197</v>
      </c>
      <c r="C487" s="138"/>
      <c r="D487" s="138"/>
      <c r="E487" s="138"/>
      <c r="F487" s="138"/>
      <c r="G487" s="138"/>
      <c r="H487" s="138"/>
      <c r="I487" s="139" t="s">
        <v>330</v>
      </c>
      <c r="J487" s="139"/>
      <c r="K487" s="139"/>
      <c r="U487" s="140">
        <v>-7.04</v>
      </c>
    </row>
    <row r="488" spans="1:22" x14ac:dyDescent="0.25">
      <c r="B488" s="138" t="s">
        <v>197</v>
      </c>
      <c r="C488" s="138"/>
      <c r="D488" s="138"/>
      <c r="E488" s="138"/>
      <c r="F488" s="138"/>
      <c r="G488" s="138"/>
      <c r="H488" s="138"/>
      <c r="I488" s="139" t="s">
        <v>331</v>
      </c>
      <c r="J488" s="139"/>
      <c r="K488" s="139"/>
      <c r="U488" s="140">
        <v>57.2</v>
      </c>
    </row>
    <row r="489" spans="1:22" x14ac:dyDescent="0.25">
      <c r="B489" s="138" t="s">
        <v>197</v>
      </c>
      <c r="C489" s="138"/>
      <c r="D489" s="138"/>
      <c r="E489" s="138"/>
      <c r="F489" s="138"/>
      <c r="G489" s="138"/>
      <c r="H489" s="138"/>
      <c r="I489" s="139" t="s">
        <v>332</v>
      </c>
      <c r="J489" s="139"/>
      <c r="K489" s="139"/>
      <c r="U489" s="140">
        <v>285</v>
      </c>
    </row>
    <row r="490" spans="1:22" x14ac:dyDescent="0.25">
      <c r="B490" s="138" t="s">
        <v>256</v>
      </c>
      <c r="C490" s="138"/>
      <c r="D490" s="138"/>
      <c r="E490" s="138"/>
      <c r="F490" s="138"/>
      <c r="G490" s="138"/>
      <c r="H490" s="138"/>
      <c r="I490" s="139" t="s">
        <v>333</v>
      </c>
      <c r="J490" s="139"/>
      <c r="K490" s="139"/>
      <c r="U490" s="140">
        <v>41.14</v>
      </c>
    </row>
    <row r="491" spans="1:22" ht="6" customHeight="1" x14ac:dyDescent="0.25"/>
    <row r="492" spans="1:22" x14ac:dyDescent="0.25">
      <c r="D492" s="144" t="s">
        <v>2</v>
      </c>
      <c r="F492" s="144" t="s">
        <v>2</v>
      </c>
      <c r="H492" s="144" t="s">
        <v>2</v>
      </c>
      <c r="O492" s="145" t="s">
        <v>327</v>
      </c>
      <c r="P492" s="145"/>
      <c r="Q492" s="145"/>
      <c r="R492" s="145"/>
      <c r="S492" s="145"/>
      <c r="U492" s="146">
        <v>1081.4100000000001</v>
      </c>
    </row>
    <row r="493" spans="1:22" ht="214.5" customHeight="1" x14ac:dyDescent="0.25"/>
    <row r="494" spans="1:22" ht="11.25" customHeight="1" x14ac:dyDescent="0.25"/>
    <row r="495" spans="1:22" ht="13.5" customHeight="1" x14ac:dyDescent="0.25">
      <c r="A495" s="141" t="s">
        <v>127</v>
      </c>
      <c r="B495" s="141"/>
      <c r="C495" s="141"/>
      <c r="D495" s="141"/>
      <c r="E495" s="141"/>
      <c r="F495" s="141"/>
      <c r="G495" s="141"/>
      <c r="H495" s="141"/>
      <c r="I495" s="141"/>
      <c r="J495" s="141"/>
      <c r="K495" s="141"/>
      <c r="L495" s="141"/>
      <c r="M495" s="141"/>
      <c r="P495" s="142" t="s">
        <v>334</v>
      </c>
      <c r="Q495" s="142"/>
      <c r="R495" s="142"/>
      <c r="S495" s="142"/>
      <c r="T495" s="142"/>
      <c r="U495" s="142"/>
      <c r="V495" s="142"/>
    </row>
    <row r="496" spans="1:22" ht="20.25" customHeight="1" x14ac:dyDescent="0.25">
      <c r="A496" s="143" t="s">
        <v>129</v>
      </c>
      <c r="B496" s="143"/>
      <c r="C496" s="143"/>
      <c r="D496" s="143"/>
      <c r="E496" s="143"/>
      <c r="F496" s="143"/>
      <c r="G496" s="143"/>
      <c r="H496" s="143"/>
      <c r="I496" s="143"/>
      <c r="J496" s="143"/>
      <c r="K496" s="143"/>
      <c r="L496" s="143"/>
      <c r="M496" s="143"/>
      <c r="N496" s="143"/>
      <c r="O496" s="143"/>
      <c r="P496" s="143"/>
      <c r="Q496" s="143"/>
      <c r="R496" s="143"/>
      <c r="S496" s="143"/>
      <c r="T496" s="143"/>
      <c r="U496" s="143"/>
    </row>
    <row r="497" spans="1:21" ht="7.5" customHeight="1" x14ac:dyDescent="0.25"/>
    <row r="498" spans="1:21" x14ac:dyDescent="0.25">
      <c r="A498" s="137" t="s">
        <v>335</v>
      </c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</row>
    <row r="499" spans="1:21" ht="6" customHeight="1" x14ac:dyDescent="0.25"/>
    <row r="500" spans="1:21" x14ac:dyDescent="0.25">
      <c r="B500" s="138" t="s">
        <v>90</v>
      </c>
      <c r="C500" s="138"/>
      <c r="D500" s="138"/>
      <c r="E500" s="138"/>
      <c r="F500" s="138"/>
      <c r="G500" s="138"/>
      <c r="H500" s="138"/>
      <c r="I500" s="139" t="s">
        <v>216</v>
      </c>
      <c r="J500" s="139"/>
      <c r="K500" s="139"/>
      <c r="L500" s="139" t="s">
        <v>282</v>
      </c>
      <c r="M500" s="139"/>
      <c r="N500" s="139"/>
      <c r="O500" s="139"/>
      <c r="P500" s="139"/>
      <c r="R500" s="141" t="s">
        <v>336</v>
      </c>
      <c r="S500" s="141"/>
      <c r="T500" s="141"/>
      <c r="U500" s="140">
        <v>135</v>
      </c>
    </row>
    <row r="501" spans="1:21" x14ac:dyDescent="0.25">
      <c r="R501" s="141"/>
      <c r="S501" s="141"/>
      <c r="T501" s="141"/>
    </row>
    <row r="502" spans="1:21" x14ac:dyDescent="0.25">
      <c r="B502" s="138" t="s">
        <v>90</v>
      </c>
      <c r="C502" s="138"/>
      <c r="D502" s="138"/>
      <c r="E502" s="138"/>
      <c r="F502" s="138"/>
      <c r="G502" s="138"/>
      <c r="H502" s="138"/>
      <c r="I502" s="139" t="s">
        <v>216</v>
      </c>
      <c r="J502" s="139"/>
      <c r="K502" s="139"/>
      <c r="L502" s="139" t="s">
        <v>282</v>
      </c>
      <c r="M502" s="139"/>
      <c r="N502" s="139"/>
      <c r="O502" s="139"/>
      <c r="P502" s="139"/>
      <c r="R502" s="141" t="s">
        <v>337</v>
      </c>
      <c r="S502" s="141"/>
      <c r="T502" s="141"/>
      <c r="U502" s="140">
        <v>135</v>
      </c>
    </row>
    <row r="503" spans="1:21" x14ac:dyDescent="0.25">
      <c r="R503" s="141"/>
      <c r="S503" s="141"/>
      <c r="T503" s="141"/>
    </row>
    <row r="504" spans="1:21" x14ac:dyDescent="0.25">
      <c r="B504" s="138" t="s">
        <v>104</v>
      </c>
      <c r="C504" s="138"/>
      <c r="D504" s="138"/>
      <c r="E504" s="138"/>
      <c r="F504" s="138"/>
      <c r="G504" s="138"/>
      <c r="H504" s="138"/>
      <c r="I504" s="139" t="s">
        <v>91</v>
      </c>
      <c r="J504" s="139"/>
      <c r="K504" s="139"/>
      <c r="L504" s="139" t="s">
        <v>338</v>
      </c>
      <c r="M504" s="139"/>
      <c r="N504" s="139"/>
      <c r="O504" s="139"/>
      <c r="P504" s="139"/>
      <c r="R504" s="139" t="s">
        <v>339</v>
      </c>
      <c r="S504" s="139"/>
      <c r="T504" s="139"/>
      <c r="U504" s="140">
        <v>61.89</v>
      </c>
    </row>
    <row r="505" spans="1:21" x14ac:dyDescent="0.25">
      <c r="B505" s="138" t="s">
        <v>104</v>
      </c>
      <c r="C505" s="138"/>
      <c r="D505" s="138"/>
      <c r="E505" s="138"/>
      <c r="F505" s="138"/>
      <c r="G505" s="138"/>
      <c r="H505" s="138"/>
      <c r="I505" s="139" t="s">
        <v>340</v>
      </c>
      <c r="J505" s="139"/>
      <c r="K505" s="139"/>
      <c r="L505" s="139" t="s">
        <v>276</v>
      </c>
      <c r="M505" s="139"/>
      <c r="N505" s="139"/>
      <c r="O505" s="139"/>
      <c r="P505" s="139"/>
      <c r="R505" s="139" t="s">
        <v>341</v>
      </c>
      <c r="S505" s="139"/>
      <c r="T505" s="139"/>
      <c r="U505" s="140">
        <v>164.99</v>
      </c>
    </row>
    <row r="506" spans="1:21" x14ac:dyDescent="0.25">
      <c r="B506" s="138" t="s">
        <v>117</v>
      </c>
      <c r="C506" s="138"/>
      <c r="D506" s="138"/>
      <c r="E506" s="138"/>
      <c r="F506" s="138"/>
      <c r="G506" s="138"/>
      <c r="H506" s="138"/>
      <c r="I506" s="139" t="s">
        <v>342</v>
      </c>
      <c r="J506" s="139"/>
      <c r="K506" s="139"/>
      <c r="L506" s="139" t="s">
        <v>343</v>
      </c>
      <c r="M506" s="139"/>
      <c r="N506" s="139"/>
      <c r="O506" s="139"/>
      <c r="P506" s="139"/>
      <c r="R506" s="139" t="s">
        <v>344</v>
      </c>
      <c r="S506" s="139"/>
      <c r="T506" s="139"/>
      <c r="U506" s="140">
        <v>180.56</v>
      </c>
    </row>
    <row r="507" spans="1:21" x14ac:dyDescent="0.25">
      <c r="B507" s="138" t="s">
        <v>117</v>
      </c>
      <c r="C507" s="138"/>
      <c r="D507" s="138"/>
      <c r="E507" s="138"/>
      <c r="F507" s="138"/>
      <c r="G507" s="138"/>
      <c r="H507" s="138"/>
      <c r="I507" s="139" t="s">
        <v>345</v>
      </c>
      <c r="J507" s="139"/>
      <c r="K507" s="139"/>
      <c r="L507" s="139" t="s">
        <v>282</v>
      </c>
      <c r="M507" s="139"/>
      <c r="N507" s="139"/>
      <c r="O507" s="139"/>
      <c r="P507" s="139"/>
      <c r="R507" s="139" t="s">
        <v>346</v>
      </c>
      <c r="S507" s="139"/>
      <c r="T507" s="139"/>
      <c r="U507" s="140">
        <v>374.04</v>
      </c>
    </row>
    <row r="508" spans="1:21" x14ac:dyDescent="0.25">
      <c r="B508" s="138" t="s">
        <v>117</v>
      </c>
      <c r="C508" s="138"/>
      <c r="D508" s="138"/>
      <c r="E508" s="138"/>
      <c r="F508" s="138"/>
      <c r="G508" s="138"/>
      <c r="H508" s="138"/>
      <c r="I508" s="139" t="s">
        <v>347</v>
      </c>
      <c r="J508" s="139"/>
      <c r="K508" s="139"/>
      <c r="L508" s="139" t="s">
        <v>276</v>
      </c>
      <c r="M508" s="139"/>
      <c r="N508" s="139"/>
      <c r="O508" s="139"/>
      <c r="P508" s="139"/>
      <c r="R508" s="139" t="s">
        <v>348</v>
      </c>
      <c r="S508" s="139"/>
      <c r="T508" s="139"/>
      <c r="U508" s="140">
        <v>39.979999999999997</v>
      </c>
    </row>
    <row r="509" spans="1:21" x14ac:dyDescent="0.25">
      <c r="B509" s="138" t="s">
        <v>133</v>
      </c>
      <c r="C509" s="138"/>
      <c r="D509" s="138"/>
      <c r="E509" s="138"/>
      <c r="F509" s="138"/>
      <c r="G509" s="138"/>
      <c r="H509" s="138"/>
      <c r="I509" s="139" t="s">
        <v>349</v>
      </c>
      <c r="J509" s="139"/>
      <c r="K509" s="139"/>
      <c r="L509" s="139" t="s">
        <v>350</v>
      </c>
      <c r="M509" s="139"/>
      <c r="N509" s="139"/>
      <c r="O509" s="139"/>
      <c r="P509" s="139"/>
      <c r="R509" s="139" t="s">
        <v>351</v>
      </c>
      <c r="S509" s="139"/>
      <c r="T509" s="139"/>
      <c r="U509" s="140">
        <v>177.87</v>
      </c>
    </row>
    <row r="510" spans="1:21" x14ac:dyDescent="0.25">
      <c r="B510" s="138" t="s">
        <v>133</v>
      </c>
      <c r="C510" s="138"/>
      <c r="D510" s="138"/>
      <c r="E510" s="138"/>
      <c r="F510" s="138"/>
      <c r="G510" s="138"/>
      <c r="H510" s="138"/>
      <c r="I510" s="139" t="s">
        <v>352</v>
      </c>
      <c r="J510" s="139"/>
      <c r="K510" s="139"/>
      <c r="L510" s="139" t="s">
        <v>350</v>
      </c>
      <c r="M510" s="139"/>
      <c r="N510" s="139"/>
      <c r="O510" s="139"/>
      <c r="P510" s="139"/>
      <c r="R510" s="141" t="s">
        <v>353</v>
      </c>
      <c r="S510" s="141"/>
      <c r="T510" s="141"/>
      <c r="U510" s="140">
        <v>6</v>
      </c>
    </row>
    <row r="511" spans="1:21" x14ac:dyDescent="0.25">
      <c r="R511" s="141"/>
      <c r="S511" s="141"/>
      <c r="T511" s="141"/>
    </row>
    <row r="512" spans="1:21" x14ac:dyDescent="0.25">
      <c r="B512" s="138" t="s">
        <v>148</v>
      </c>
      <c r="C512" s="138"/>
      <c r="D512" s="138"/>
      <c r="E512" s="138"/>
      <c r="F512" s="138"/>
      <c r="G512" s="138"/>
      <c r="H512" s="138"/>
      <c r="I512" s="139" t="s">
        <v>91</v>
      </c>
      <c r="J512" s="139"/>
      <c r="K512" s="139"/>
      <c r="L512" s="139" t="s">
        <v>343</v>
      </c>
      <c r="M512" s="139"/>
      <c r="N512" s="139"/>
      <c r="O512" s="139"/>
      <c r="P512" s="139"/>
      <c r="R512" s="139" t="s">
        <v>344</v>
      </c>
      <c r="S512" s="139"/>
      <c r="T512" s="139"/>
      <c r="U512" s="140">
        <v>160.85</v>
      </c>
    </row>
    <row r="513" spans="2:21" x14ac:dyDescent="0.25">
      <c r="B513" s="138" t="s">
        <v>148</v>
      </c>
      <c r="C513" s="138"/>
      <c r="D513" s="138"/>
      <c r="E513" s="138"/>
      <c r="F513" s="138"/>
      <c r="G513" s="138"/>
      <c r="H513" s="138"/>
      <c r="I513" s="139" t="s">
        <v>354</v>
      </c>
      <c r="J513" s="139"/>
      <c r="K513" s="139"/>
      <c r="L513" s="139" t="s">
        <v>300</v>
      </c>
      <c r="M513" s="139"/>
      <c r="N513" s="139"/>
      <c r="O513" s="139"/>
      <c r="P513" s="139"/>
      <c r="R513" s="139" t="s">
        <v>355</v>
      </c>
      <c r="S513" s="139"/>
      <c r="T513" s="139"/>
      <c r="U513" s="140">
        <v>90.59</v>
      </c>
    </row>
    <row r="514" spans="2:21" x14ac:dyDescent="0.25">
      <c r="B514" s="138" t="s">
        <v>148</v>
      </c>
      <c r="C514" s="138"/>
      <c r="D514" s="138"/>
      <c r="E514" s="138"/>
      <c r="F514" s="138"/>
      <c r="G514" s="138"/>
      <c r="H514" s="138"/>
      <c r="I514" s="139" t="s">
        <v>200</v>
      </c>
      <c r="J514" s="139"/>
      <c r="K514" s="139"/>
      <c r="L514" s="139" t="s">
        <v>343</v>
      </c>
      <c r="M514" s="139"/>
      <c r="N514" s="139"/>
      <c r="O514" s="139"/>
      <c r="P514" s="139"/>
      <c r="R514" s="139" t="s">
        <v>344</v>
      </c>
      <c r="S514" s="139"/>
      <c r="T514" s="139"/>
      <c r="U514" s="140">
        <v>146.16</v>
      </c>
    </row>
    <row r="515" spans="2:21" x14ac:dyDescent="0.25">
      <c r="B515" s="138" t="s">
        <v>158</v>
      </c>
      <c r="C515" s="138"/>
      <c r="D515" s="138"/>
      <c r="E515" s="138"/>
      <c r="F515" s="138"/>
      <c r="G515" s="138"/>
      <c r="H515" s="138"/>
      <c r="I515" s="139" t="s">
        <v>356</v>
      </c>
      <c r="J515" s="139"/>
      <c r="K515" s="139"/>
      <c r="L515" s="139" t="s">
        <v>357</v>
      </c>
      <c r="M515" s="139"/>
      <c r="N515" s="139"/>
      <c r="O515" s="139"/>
      <c r="P515" s="139"/>
      <c r="R515" s="139" t="s">
        <v>358</v>
      </c>
      <c r="S515" s="139"/>
      <c r="T515" s="139"/>
      <c r="U515" s="140">
        <v>320</v>
      </c>
    </row>
    <row r="516" spans="2:21" x14ac:dyDescent="0.25">
      <c r="B516" s="138" t="s">
        <v>170</v>
      </c>
      <c r="C516" s="138"/>
      <c r="D516" s="138"/>
      <c r="E516" s="138"/>
      <c r="F516" s="138"/>
      <c r="G516" s="138"/>
      <c r="H516" s="138"/>
      <c r="I516" s="139" t="s">
        <v>359</v>
      </c>
      <c r="J516" s="139"/>
      <c r="K516" s="139"/>
      <c r="L516" s="139" t="s">
        <v>282</v>
      </c>
      <c r="M516" s="139"/>
      <c r="N516" s="139"/>
      <c r="O516" s="139"/>
      <c r="P516" s="139"/>
      <c r="R516" s="139" t="s">
        <v>360</v>
      </c>
      <c r="S516" s="139"/>
      <c r="T516" s="139"/>
      <c r="U516" s="140">
        <v>100</v>
      </c>
    </row>
    <row r="517" spans="2:21" x14ac:dyDescent="0.25">
      <c r="B517" s="138" t="s">
        <v>170</v>
      </c>
      <c r="C517" s="138"/>
      <c r="D517" s="138"/>
      <c r="E517" s="138"/>
      <c r="F517" s="138"/>
      <c r="G517" s="138"/>
      <c r="H517" s="138"/>
      <c r="I517" s="139" t="s">
        <v>91</v>
      </c>
      <c r="J517" s="139"/>
      <c r="K517" s="139"/>
      <c r="L517" s="139" t="s">
        <v>343</v>
      </c>
      <c r="M517" s="139"/>
      <c r="N517" s="139"/>
      <c r="O517" s="139"/>
      <c r="P517" s="139"/>
      <c r="R517" s="139" t="s">
        <v>344</v>
      </c>
      <c r="S517" s="139"/>
      <c r="T517" s="139"/>
      <c r="U517" s="140">
        <v>144.66</v>
      </c>
    </row>
    <row r="518" spans="2:21" x14ac:dyDescent="0.25">
      <c r="B518" s="138" t="s">
        <v>178</v>
      </c>
      <c r="C518" s="138"/>
      <c r="D518" s="138"/>
      <c r="E518" s="138"/>
      <c r="F518" s="138"/>
      <c r="G518" s="138"/>
      <c r="H518" s="138"/>
      <c r="I518" s="139" t="s">
        <v>267</v>
      </c>
      <c r="J518" s="139"/>
      <c r="K518" s="139"/>
      <c r="L518" s="139" t="s">
        <v>350</v>
      </c>
      <c r="M518" s="139"/>
      <c r="N518" s="139"/>
      <c r="O518" s="139"/>
      <c r="P518" s="139"/>
      <c r="R518" s="139" t="s">
        <v>361</v>
      </c>
      <c r="S518" s="139"/>
      <c r="T518" s="139"/>
      <c r="U518" s="140">
        <v>110.05</v>
      </c>
    </row>
    <row r="519" spans="2:21" x14ac:dyDescent="0.25">
      <c r="B519" s="138" t="s">
        <v>178</v>
      </c>
      <c r="C519" s="138"/>
      <c r="D519" s="138"/>
      <c r="E519" s="138"/>
      <c r="F519" s="138"/>
      <c r="G519" s="138"/>
      <c r="H519" s="138"/>
      <c r="I519" s="139" t="s">
        <v>267</v>
      </c>
      <c r="J519" s="139"/>
      <c r="K519" s="139"/>
      <c r="L519" s="139" t="s">
        <v>350</v>
      </c>
      <c r="M519" s="139"/>
      <c r="N519" s="139"/>
      <c r="O519" s="139"/>
      <c r="P519" s="139"/>
      <c r="R519" s="139" t="s">
        <v>362</v>
      </c>
      <c r="S519" s="139"/>
      <c r="T519" s="139"/>
      <c r="U519" s="140">
        <v>148.19999999999999</v>
      </c>
    </row>
    <row r="520" spans="2:21" x14ac:dyDescent="0.25">
      <c r="B520" s="138" t="s">
        <v>178</v>
      </c>
      <c r="C520" s="138"/>
      <c r="D520" s="138"/>
      <c r="E520" s="138"/>
      <c r="F520" s="138"/>
      <c r="G520" s="138"/>
      <c r="H520" s="138"/>
      <c r="I520" s="139" t="s">
        <v>267</v>
      </c>
      <c r="J520" s="139"/>
      <c r="K520" s="139"/>
      <c r="L520" s="139" t="s">
        <v>350</v>
      </c>
      <c r="M520" s="139"/>
      <c r="N520" s="139"/>
      <c r="O520" s="139"/>
      <c r="P520" s="139"/>
      <c r="R520" s="139" t="s">
        <v>363</v>
      </c>
      <c r="S520" s="139"/>
      <c r="T520" s="139"/>
      <c r="U520" s="140">
        <v>148.19999999999999</v>
      </c>
    </row>
    <row r="521" spans="2:21" x14ac:dyDescent="0.25">
      <c r="B521" s="138" t="s">
        <v>184</v>
      </c>
      <c r="C521" s="138"/>
      <c r="D521" s="138"/>
      <c r="E521" s="138"/>
      <c r="F521" s="138"/>
      <c r="G521" s="138"/>
      <c r="H521" s="138"/>
      <c r="I521" s="139" t="s">
        <v>364</v>
      </c>
      <c r="J521" s="139"/>
      <c r="K521" s="139"/>
      <c r="L521" s="139" t="s">
        <v>276</v>
      </c>
      <c r="M521" s="139"/>
      <c r="N521" s="139"/>
      <c r="O521" s="139"/>
      <c r="P521" s="139"/>
      <c r="R521" s="139" t="s">
        <v>365</v>
      </c>
      <c r="S521" s="139"/>
      <c r="T521" s="139"/>
      <c r="U521" s="140">
        <v>32.979999999999997</v>
      </c>
    </row>
    <row r="522" spans="2:21" x14ac:dyDescent="0.25">
      <c r="B522" s="138" t="s">
        <v>186</v>
      </c>
      <c r="C522" s="138"/>
      <c r="D522" s="138"/>
      <c r="E522" s="138"/>
      <c r="F522" s="138"/>
      <c r="G522" s="138"/>
      <c r="H522" s="138"/>
      <c r="I522" s="139" t="s">
        <v>366</v>
      </c>
      <c r="J522" s="139"/>
      <c r="K522" s="139"/>
      <c r="L522" s="139" t="s">
        <v>343</v>
      </c>
      <c r="M522" s="139"/>
      <c r="N522" s="139"/>
      <c r="O522" s="139"/>
      <c r="P522" s="139"/>
      <c r="R522" s="139" t="s">
        <v>367</v>
      </c>
      <c r="S522" s="139"/>
      <c r="T522" s="139"/>
      <c r="U522" s="140">
        <v>102.97</v>
      </c>
    </row>
    <row r="523" spans="2:21" x14ac:dyDescent="0.25">
      <c r="B523" s="138" t="s">
        <v>224</v>
      </c>
      <c r="C523" s="138"/>
      <c r="D523" s="138"/>
      <c r="E523" s="138"/>
      <c r="F523" s="138"/>
      <c r="G523" s="138"/>
      <c r="H523" s="138"/>
      <c r="I523" s="139" t="s">
        <v>368</v>
      </c>
      <c r="J523" s="139"/>
      <c r="K523" s="139"/>
      <c r="L523" s="139" t="s">
        <v>343</v>
      </c>
      <c r="M523" s="139"/>
      <c r="N523" s="139"/>
      <c r="O523" s="139"/>
      <c r="P523" s="139"/>
      <c r="R523" s="139" t="s">
        <v>369</v>
      </c>
      <c r="S523" s="139"/>
      <c r="T523" s="139"/>
      <c r="U523" s="140">
        <v>174.95</v>
      </c>
    </row>
    <row r="524" spans="2:21" x14ac:dyDescent="0.25">
      <c r="B524" s="138" t="s">
        <v>226</v>
      </c>
      <c r="C524" s="138"/>
      <c r="D524" s="138"/>
      <c r="E524" s="138"/>
      <c r="F524" s="138"/>
      <c r="G524" s="138"/>
      <c r="H524" s="138"/>
      <c r="I524" s="139" t="s">
        <v>91</v>
      </c>
      <c r="J524" s="139"/>
      <c r="K524" s="139"/>
      <c r="L524" s="139" t="s">
        <v>338</v>
      </c>
      <c r="M524" s="139"/>
      <c r="N524" s="139"/>
      <c r="O524" s="139"/>
      <c r="P524" s="139"/>
      <c r="R524" s="139" t="s">
        <v>370</v>
      </c>
      <c r="S524" s="139"/>
      <c r="T524" s="139"/>
      <c r="U524" s="140">
        <v>2.36</v>
      </c>
    </row>
    <row r="525" spans="2:21" x14ac:dyDescent="0.25">
      <c r="B525" s="138" t="s">
        <v>226</v>
      </c>
      <c r="C525" s="138"/>
      <c r="D525" s="138"/>
      <c r="E525" s="138"/>
      <c r="F525" s="138"/>
      <c r="G525" s="138"/>
      <c r="H525" s="138"/>
      <c r="I525" s="139" t="s">
        <v>371</v>
      </c>
      <c r="J525" s="139"/>
      <c r="K525" s="139"/>
      <c r="L525" s="139" t="s">
        <v>276</v>
      </c>
      <c r="M525" s="139"/>
      <c r="N525" s="139"/>
      <c r="O525" s="139"/>
      <c r="P525" s="139"/>
      <c r="R525" s="139" t="s">
        <v>372</v>
      </c>
      <c r="S525" s="139"/>
      <c r="T525" s="139"/>
      <c r="U525" s="140">
        <v>111.92</v>
      </c>
    </row>
    <row r="526" spans="2:21" x14ac:dyDescent="0.25">
      <c r="B526" s="138" t="s">
        <v>237</v>
      </c>
      <c r="C526" s="138"/>
      <c r="D526" s="138"/>
      <c r="E526" s="138"/>
      <c r="F526" s="138"/>
      <c r="G526" s="138"/>
      <c r="H526" s="138"/>
      <c r="I526" s="139" t="s">
        <v>200</v>
      </c>
      <c r="J526" s="139"/>
      <c r="K526" s="139"/>
      <c r="L526" s="139" t="s">
        <v>338</v>
      </c>
      <c r="M526" s="139"/>
      <c r="N526" s="139"/>
      <c r="O526" s="139"/>
      <c r="P526" s="139"/>
      <c r="R526" s="139" t="s">
        <v>370</v>
      </c>
      <c r="S526" s="139"/>
      <c r="T526" s="139"/>
      <c r="U526" s="140">
        <v>158.58000000000001</v>
      </c>
    </row>
    <row r="527" spans="2:21" x14ac:dyDescent="0.25">
      <c r="B527" s="138" t="s">
        <v>248</v>
      </c>
      <c r="C527" s="138"/>
      <c r="D527" s="138"/>
      <c r="E527" s="138"/>
      <c r="F527" s="138"/>
      <c r="G527" s="138"/>
      <c r="H527" s="138"/>
      <c r="I527" s="139" t="s">
        <v>200</v>
      </c>
      <c r="J527" s="139"/>
      <c r="K527" s="139"/>
      <c r="L527" s="139" t="s">
        <v>276</v>
      </c>
      <c r="M527" s="139"/>
      <c r="N527" s="139"/>
      <c r="O527" s="139"/>
      <c r="P527" s="139"/>
      <c r="R527" s="139" t="s">
        <v>373</v>
      </c>
      <c r="S527" s="139"/>
      <c r="T527" s="139"/>
      <c r="U527" s="140">
        <v>20.3</v>
      </c>
    </row>
    <row r="528" spans="2:21" x14ac:dyDescent="0.25">
      <c r="B528" s="138" t="s">
        <v>248</v>
      </c>
      <c r="C528" s="138"/>
      <c r="D528" s="138"/>
      <c r="E528" s="138"/>
      <c r="F528" s="138"/>
      <c r="G528" s="138"/>
      <c r="H528" s="138"/>
      <c r="I528" s="139" t="s">
        <v>374</v>
      </c>
      <c r="J528" s="139"/>
      <c r="K528" s="139"/>
      <c r="L528" s="139" t="s">
        <v>276</v>
      </c>
      <c r="M528" s="139"/>
      <c r="N528" s="139"/>
      <c r="O528" s="139"/>
      <c r="P528" s="139"/>
      <c r="R528" s="139" t="s">
        <v>365</v>
      </c>
      <c r="S528" s="139"/>
      <c r="T528" s="139"/>
      <c r="U528" s="140">
        <v>25.98</v>
      </c>
    </row>
    <row r="529" spans="1:21" x14ac:dyDescent="0.25">
      <c r="B529" s="138" t="s">
        <v>256</v>
      </c>
      <c r="C529" s="138"/>
      <c r="D529" s="138"/>
      <c r="E529" s="138"/>
      <c r="F529" s="138"/>
      <c r="G529" s="138"/>
      <c r="H529" s="138"/>
      <c r="I529" s="139" t="s">
        <v>375</v>
      </c>
      <c r="J529" s="139"/>
      <c r="K529" s="139"/>
      <c r="L529" s="139" t="s">
        <v>338</v>
      </c>
      <c r="M529" s="139"/>
      <c r="N529" s="139"/>
      <c r="O529" s="139"/>
      <c r="P529" s="139"/>
      <c r="R529" s="139" t="s">
        <v>376</v>
      </c>
      <c r="S529" s="139"/>
      <c r="T529" s="139"/>
      <c r="U529" s="140">
        <v>59.84</v>
      </c>
    </row>
    <row r="530" spans="1:21" ht="6" customHeight="1" x14ac:dyDescent="0.25"/>
    <row r="531" spans="1:21" x14ac:dyDescent="0.25">
      <c r="D531" s="144" t="s">
        <v>2</v>
      </c>
      <c r="F531" s="144" t="s">
        <v>2</v>
      </c>
      <c r="H531" s="144" t="s">
        <v>2</v>
      </c>
      <c r="O531" s="145" t="s">
        <v>335</v>
      </c>
      <c r="P531" s="145"/>
      <c r="Q531" s="145"/>
      <c r="R531" s="145"/>
      <c r="S531" s="145"/>
      <c r="U531" s="146">
        <v>3333.92</v>
      </c>
    </row>
    <row r="532" spans="1:21" x14ac:dyDescent="0.25">
      <c r="A532" s="137" t="s">
        <v>377</v>
      </c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</row>
    <row r="533" spans="1:21" ht="6" customHeight="1" x14ac:dyDescent="0.25"/>
    <row r="534" spans="1:21" x14ac:dyDescent="0.25">
      <c r="B534" s="138" t="s">
        <v>170</v>
      </c>
      <c r="C534" s="138"/>
      <c r="D534" s="138"/>
      <c r="E534" s="138"/>
      <c r="F534" s="138"/>
      <c r="G534" s="138"/>
      <c r="H534" s="138"/>
      <c r="I534" s="139" t="s">
        <v>378</v>
      </c>
      <c r="J534" s="139"/>
      <c r="K534" s="139"/>
      <c r="L534" s="139" t="s">
        <v>276</v>
      </c>
      <c r="M534" s="139"/>
      <c r="N534" s="139"/>
      <c r="O534" s="139"/>
      <c r="P534" s="139"/>
      <c r="R534" s="139" t="s">
        <v>379</v>
      </c>
      <c r="S534" s="139"/>
      <c r="T534" s="139"/>
      <c r="U534" s="140">
        <v>225.22</v>
      </c>
    </row>
    <row r="535" spans="1:21" x14ac:dyDescent="0.25">
      <c r="B535" s="138" t="s">
        <v>178</v>
      </c>
      <c r="C535" s="138"/>
      <c r="D535" s="138"/>
      <c r="E535" s="138"/>
      <c r="F535" s="138"/>
      <c r="G535" s="138"/>
      <c r="H535" s="138"/>
      <c r="I535" s="139" t="s">
        <v>267</v>
      </c>
      <c r="J535" s="139"/>
      <c r="K535" s="139"/>
      <c r="L535" s="139" t="s">
        <v>350</v>
      </c>
      <c r="M535" s="139"/>
      <c r="N535" s="139"/>
      <c r="O535" s="139"/>
      <c r="P535" s="139"/>
      <c r="R535" s="139" t="s">
        <v>380</v>
      </c>
      <c r="S535" s="139"/>
      <c r="T535" s="139"/>
      <c r="U535" s="140">
        <v>110.05</v>
      </c>
    </row>
    <row r="536" spans="1:21" x14ac:dyDescent="0.25">
      <c r="B536" s="138" t="s">
        <v>237</v>
      </c>
      <c r="C536" s="138"/>
      <c r="D536" s="138"/>
      <c r="E536" s="138"/>
      <c r="F536" s="138"/>
      <c r="G536" s="138"/>
      <c r="H536" s="138"/>
      <c r="I536" s="139" t="s">
        <v>91</v>
      </c>
      <c r="J536" s="139"/>
      <c r="K536" s="139"/>
      <c r="L536" s="139" t="s">
        <v>276</v>
      </c>
      <c r="M536" s="139"/>
      <c r="N536" s="139"/>
      <c r="O536" s="139"/>
      <c r="P536" s="139"/>
      <c r="R536" s="139" t="s">
        <v>381</v>
      </c>
      <c r="S536" s="139"/>
      <c r="T536" s="139"/>
      <c r="U536" s="140">
        <v>71.92</v>
      </c>
    </row>
    <row r="537" spans="1:21" x14ac:dyDescent="0.25">
      <c r="B537" s="138" t="s">
        <v>252</v>
      </c>
      <c r="C537" s="138"/>
      <c r="D537" s="138"/>
      <c r="E537" s="138"/>
      <c r="F537" s="138"/>
      <c r="G537" s="138"/>
      <c r="H537" s="138"/>
      <c r="I537" s="139" t="s">
        <v>105</v>
      </c>
      <c r="J537" s="139"/>
      <c r="K537" s="139"/>
      <c r="L537" s="139" t="s">
        <v>382</v>
      </c>
      <c r="M537" s="139"/>
      <c r="N537" s="139"/>
      <c r="O537" s="139"/>
      <c r="P537" s="139"/>
      <c r="R537" s="139" t="s">
        <v>383</v>
      </c>
      <c r="S537" s="139"/>
      <c r="T537" s="139"/>
      <c r="U537" s="140">
        <v>249</v>
      </c>
    </row>
    <row r="538" spans="1:21" ht="6" customHeight="1" x14ac:dyDescent="0.25"/>
    <row r="539" spans="1:21" x14ac:dyDescent="0.25">
      <c r="D539" s="144" t="s">
        <v>2</v>
      </c>
      <c r="F539" s="144" t="s">
        <v>2</v>
      </c>
      <c r="H539" s="144" t="s">
        <v>2</v>
      </c>
      <c r="O539" s="145" t="s">
        <v>377</v>
      </c>
      <c r="P539" s="145"/>
      <c r="Q539" s="145"/>
      <c r="R539" s="145"/>
      <c r="S539" s="145"/>
      <c r="U539" s="146">
        <v>656.19</v>
      </c>
    </row>
    <row r="540" spans="1:21" x14ac:dyDescent="0.25">
      <c r="A540" s="137" t="s">
        <v>384</v>
      </c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</row>
    <row r="541" spans="1:21" ht="6" customHeight="1" x14ac:dyDescent="0.25"/>
    <row r="542" spans="1:21" x14ac:dyDescent="0.25">
      <c r="B542" s="138" t="s">
        <v>136</v>
      </c>
      <c r="C542" s="138"/>
      <c r="D542" s="138"/>
      <c r="E542" s="138"/>
      <c r="F542" s="138"/>
      <c r="G542" s="138"/>
      <c r="H542" s="138"/>
      <c r="I542" s="139" t="s">
        <v>385</v>
      </c>
      <c r="J542" s="139"/>
      <c r="K542" s="139"/>
      <c r="L542" s="139" t="s">
        <v>386</v>
      </c>
      <c r="M542" s="139"/>
      <c r="N542" s="139"/>
      <c r="O542" s="139"/>
      <c r="P542" s="139"/>
      <c r="R542" s="141" t="s">
        <v>387</v>
      </c>
      <c r="S542" s="141"/>
      <c r="T542" s="141"/>
      <c r="U542" s="140">
        <v>400</v>
      </c>
    </row>
    <row r="543" spans="1:21" x14ac:dyDescent="0.25">
      <c r="R543" s="141"/>
      <c r="S543" s="141"/>
      <c r="T543" s="141"/>
    </row>
    <row r="544" spans="1:21" x14ac:dyDescent="0.25">
      <c r="B544" s="138" t="s">
        <v>178</v>
      </c>
      <c r="C544" s="138"/>
      <c r="D544" s="138"/>
      <c r="E544" s="138"/>
      <c r="F544" s="138"/>
      <c r="G544" s="138"/>
      <c r="H544" s="138"/>
      <c r="I544" s="139" t="s">
        <v>235</v>
      </c>
      <c r="J544" s="139"/>
      <c r="K544" s="139"/>
      <c r="L544" s="139" t="s">
        <v>386</v>
      </c>
      <c r="M544" s="139"/>
      <c r="N544" s="139"/>
      <c r="O544" s="139"/>
      <c r="P544" s="139"/>
      <c r="R544" s="139" t="s">
        <v>388</v>
      </c>
      <c r="S544" s="139"/>
      <c r="T544" s="139"/>
      <c r="U544" s="140">
        <v>105</v>
      </c>
    </row>
    <row r="545" spans="1:22" x14ac:dyDescent="0.25">
      <c r="B545" s="138" t="s">
        <v>197</v>
      </c>
      <c r="C545" s="138"/>
      <c r="D545" s="138"/>
      <c r="E545" s="138"/>
      <c r="F545" s="138"/>
      <c r="G545" s="138"/>
      <c r="H545" s="138"/>
      <c r="I545" s="139" t="s">
        <v>389</v>
      </c>
      <c r="J545" s="139"/>
      <c r="K545" s="139"/>
      <c r="L545" s="139" t="s">
        <v>276</v>
      </c>
      <c r="M545" s="139"/>
      <c r="N545" s="139"/>
      <c r="O545" s="139"/>
      <c r="P545" s="139"/>
      <c r="R545" s="139" t="s">
        <v>390</v>
      </c>
      <c r="S545" s="139"/>
      <c r="T545" s="139"/>
      <c r="U545" s="140">
        <v>179.97</v>
      </c>
    </row>
    <row r="546" spans="1:22" x14ac:dyDescent="0.25">
      <c r="B546" s="138" t="s">
        <v>248</v>
      </c>
      <c r="C546" s="138"/>
      <c r="D546" s="138"/>
      <c r="E546" s="138"/>
      <c r="F546" s="138"/>
      <c r="G546" s="138"/>
      <c r="H546" s="138"/>
      <c r="I546" s="139" t="s">
        <v>391</v>
      </c>
      <c r="J546" s="139"/>
      <c r="K546" s="139"/>
      <c r="L546" s="139" t="s">
        <v>276</v>
      </c>
      <c r="M546" s="139"/>
      <c r="N546" s="139"/>
      <c r="O546" s="139"/>
      <c r="P546" s="139"/>
      <c r="R546" s="139" t="s">
        <v>390</v>
      </c>
      <c r="S546" s="139"/>
      <c r="T546" s="139"/>
      <c r="U546" s="140">
        <v>419.93</v>
      </c>
    </row>
    <row r="547" spans="1:22" x14ac:dyDescent="0.25">
      <c r="B547" s="138" t="s">
        <v>252</v>
      </c>
      <c r="C547" s="138"/>
      <c r="D547" s="138"/>
      <c r="E547" s="138"/>
      <c r="F547" s="138"/>
      <c r="G547" s="138"/>
      <c r="H547" s="138"/>
      <c r="I547" s="139" t="s">
        <v>392</v>
      </c>
      <c r="J547" s="139"/>
      <c r="K547" s="139"/>
      <c r="L547" s="139" t="s">
        <v>276</v>
      </c>
      <c r="M547" s="139"/>
      <c r="N547" s="139"/>
      <c r="O547" s="139"/>
      <c r="P547" s="139"/>
      <c r="R547" s="139" t="s">
        <v>390</v>
      </c>
      <c r="S547" s="139"/>
      <c r="T547" s="139"/>
      <c r="U547" s="140">
        <v>119.96</v>
      </c>
    </row>
    <row r="548" spans="1:22" x14ac:dyDescent="0.25">
      <c r="B548" s="138" t="s">
        <v>252</v>
      </c>
      <c r="C548" s="138"/>
      <c r="D548" s="138"/>
      <c r="E548" s="138"/>
      <c r="F548" s="138"/>
      <c r="G548" s="138"/>
      <c r="H548" s="138"/>
      <c r="I548" s="139" t="s">
        <v>393</v>
      </c>
      <c r="J548" s="139"/>
      <c r="K548" s="139"/>
      <c r="L548" s="139" t="s">
        <v>276</v>
      </c>
      <c r="M548" s="139"/>
      <c r="N548" s="139"/>
      <c r="O548" s="139"/>
      <c r="P548" s="139"/>
      <c r="R548" s="139" t="s">
        <v>394</v>
      </c>
      <c r="S548" s="139"/>
      <c r="T548" s="139"/>
      <c r="U548" s="140">
        <v>29.99</v>
      </c>
    </row>
    <row r="549" spans="1:22" ht="6" customHeight="1" x14ac:dyDescent="0.25"/>
    <row r="550" spans="1:22" x14ac:dyDescent="0.25">
      <c r="D550" s="144" t="s">
        <v>2</v>
      </c>
      <c r="F550" s="144" t="s">
        <v>2</v>
      </c>
      <c r="H550" s="144" t="s">
        <v>2</v>
      </c>
      <c r="O550" s="145" t="s">
        <v>384</v>
      </c>
      <c r="P550" s="145"/>
      <c r="Q550" s="145"/>
      <c r="R550" s="145"/>
      <c r="S550" s="145"/>
      <c r="U550" s="146">
        <v>1254.8499999999999</v>
      </c>
    </row>
    <row r="551" spans="1:22" ht="100.5" customHeight="1" x14ac:dyDescent="0.25"/>
    <row r="552" spans="1:22" ht="11.25" customHeight="1" x14ac:dyDescent="0.25"/>
    <row r="553" spans="1:22" ht="13.5" customHeight="1" x14ac:dyDescent="0.25">
      <c r="A553" s="141" t="s">
        <v>127</v>
      </c>
      <c r="B553" s="141"/>
      <c r="C553" s="141"/>
      <c r="D553" s="141"/>
      <c r="E553" s="141"/>
      <c r="F553" s="141"/>
      <c r="G553" s="141"/>
      <c r="H553" s="141"/>
      <c r="I553" s="141"/>
      <c r="J553" s="141"/>
      <c r="K553" s="141"/>
      <c r="L553" s="141"/>
      <c r="M553" s="141"/>
      <c r="P553" s="142" t="s">
        <v>395</v>
      </c>
      <c r="Q553" s="142"/>
      <c r="R553" s="142"/>
      <c r="S553" s="142"/>
      <c r="T553" s="142"/>
      <c r="U553" s="142"/>
      <c r="V553" s="142"/>
    </row>
    <row r="554" spans="1:22" ht="20.25" customHeight="1" x14ac:dyDescent="0.25">
      <c r="A554" s="143" t="s">
        <v>129</v>
      </c>
      <c r="B554" s="143"/>
      <c r="C554" s="143"/>
      <c r="D554" s="143"/>
      <c r="E554" s="143"/>
      <c r="F554" s="143"/>
      <c r="G554" s="143"/>
      <c r="H554" s="143"/>
      <c r="I554" s="143"/>
      <c r="J554" s="143"/>
      <c r="K554" s="143"/>
      <c r="L554" s="143"/>
      <c r="M554" s="143"/>
      <c r="N554" s="143"/>
      <c r="O554" s="143"/>
      <c r="P554" s="143"/>
      <c r="Q554" s="143"/>
      <c r="R554" s="143"/>
      <c r="S554" s="143"/>
      <c r="T554" s="143"/>
      <c r="U554" s="143"/>
    </row>
    <row r="555" spans="1:22" ht="7.5" customHeight="1" x14ac:dyDescent="0.25"/>
    <row r="556" spans="1:22" x14ac:dyDescent="0.25">
      <c r="A556" s="137" t="s">
        <v>396</v>
      </c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</row>
    <row r="557" spans="1:22" ht="6" customHeight="1" x14ac:dyDescent="0.25"/>
    <row r="558" spans="1:22" x14ac:dyDescent="0.25">
      <c r="B558" s="138" t="s">
        <v>90</v>
      </c>
      <c r="C558" s="138"/>
      <c r="D558" s="138"/>
      <c r="E558" s="138"/>
      <c r="F558" s="138"/>
      <c r="G558" s="138"/>
      <c r="H558" s="138"/>
      <c r="I558" s="139" t="s">
        <v>216</v>
      </c>
      <c r="J558" s="139"/>
      <c r="K558" s="139"/>
      <c r="U558" s="140">
        <v>135</v>
      </c>
    </row>
    <row r="559" spans="1:22" x14ac:dyDescent="0.25">
      <c r="B559" s="138" t="s">
        <v>158</v>
      </c>
      <c r="C559" s="138"/>
      <c r="D559" s="138"/>
      <c r="E559" s="138"/>
      <c r="F559" s="138"/>
      <c r="G559" s="138"/>
      <c r="H559" s="138"/>
      <c r="I559" s="139" t="s">
        <v>397</v>
      </c>
      <c r="J559" s="139"/>
      <c r="K559" s="139"/>
      <c r="L559" s="139" t="s">
        <v>276</v>
      </c>
      <c r="M559" s="139"/>
      <c r="N559" s="139"/>
      <c r="O559" s="139"/>
      <c r="P559" s="139"/>
      <c r="R559" s="141" t="s">
        <v>398</v>
      </c>
      <c r="S559" s="141"/>
      <c r="T559" s="141"/>
      <c r="U559" s="140">
        <v>314.97000000000003</v>
      </c>
    </row>
    <row r="560" spans="1:22" x14ac:dyDescent="0.25">
      <c r="R560" s="141"/>
      <c r="S560" s="141"/>
      <c r="T560" s="141"/>
    </row>
    <row r="561" spans="2:21" x14ac:dyDescent="0.25">
      <c r="B561" s="138" t="s">
        <v>186</v>
      </c>
      <c r="C561" s="138"/>
      <c r="D561" s="138"/>
      <c r="E561" s="138"/>
      <c r="F561" s="138"/>
      <c r="G561" s="138"/>
      <c r="H561" s="138"/>
      <c r="I561" s="139" t="s">
        <v>216</v>
      </c>
      <c r="J561" s="139"/>
      <c r="K561" s="139"/>
      <c r="U561" s="140">
        <v>540</v>
      </c>
    </row>
    <row r="562" spans="2:21" x14ac:dyDescent="0.25">
      <c r="B562" s="138" t="s">
        <v>211</v>
      </c>
      <c r="C562" s="138"/>
      <c r="D562" s="138"/>
      <c r="E562" s="138"/>
      <c r="F562" s="138"/>
      <c r="G562" s="138"/>
      <c r="H562" s="138"/>
      <c r="I562" s="139" t="s">
        <v>399</v>
      </c>
      <c r="J562" s="139"/>
      <c r="K562" s="139"/>
      <c r="L562" s="139" t="s">
        <v>400</v>
      </c>
      <c r="M562" s="139"/>
      <c r="N562" s="139"/>
      <c r="O562" s="139"/>
      <c r="P562" s="139"/>
      <c r="R562" s="141" t="s">
        <v>401</v>
      </c>
      <c r="S562" s="141"/>
      <c r="T562" s="141"/>
      <c r="U562" s="140">
        <v>600</v>
      </c>
    </row>
    <row r="563" spans="2:21" x14ac:dyDescent="0.25">
      <c r="R563" s="141"/>
      <c r="S563" s="141"/>
      <c r="T563" s="141"/>
    </row>
    <row r="564" spans="2:21" x14ac:dyDescent="0.25">
      <c r="B564" s="138" t="s">
        <v>211</v>
      </c>
      <c r="C564" s="138"/>
      <c r="D564" s="138"/>
      <c r="E564" s="138"/>
      <c r="F564" s="138"/>
      <c r="G564" s="138"/>
      <c r="H564" s="138"/>
      <c r="I564" s="139" t="s">
        <v>216</v>
      </c>
      <c r="J564" s="139"/>
      <c r="K564" s="139"/>
      <c r="L564" s="139" t="s">
        <v>282</v>
      </c>
      <c r="M564" s="139"/>
      <c r="N564" s="139"/>
      <c r="O564" s="139"/>
      <c r="P564" s="139"/>
      <c r="R564" s="141" t="s">
        <v>402</v>
      </c>
      <c r="S564" s="141"/>
      <c r="T564" s="141"/>
      <c r="U564" s="140">
        <v>75</v>
      </c>
    </row>
    <row r="565" spans="2:21" x14ac:dyDescent="0.25">
      <c r="R565" s="141"/>
      <c r="S565" s="141"/>
      <c r="T565" s="141"/>
    </row>
    <row r="566" spans="2:21" x14ac:dyDescent="0.25">
      <c r="B566" s="138" t="s">
        <v>211</v>
      </c>
      <c r="C566" s="138"/>
      <c r="D566" s="138"/>
      <c r="E566" s="138"/>
      <c r="F566" s="138"/>
      <c r="G566" s="138"/>
      <c r="H566" s="138"/>
      <c r="I566" s="139" t="s">
        <v>216</v>
      </c>
      <c r="J566" s="139"/>
      <c r="K566" s="139"/>
      <c r="L566" s="139" t="s">
        <v>282</v>
      </c>
      <c r="M566" s="139"/>
      <c r="N566" s="139"/>
      <c r="O566" s="139"/>
      <c r="P566" s="139"/>
      <c r="R566" s="141" t="s">
        <v>403</v>
      </c>
      <c r="S566" s="141"/>
      <c r="T566" s="141"/>
      <c r="U566" s="140">
        <v>135</v>
      </c>
    </row>
    <row r="567" spans="2:21" x14ac:dyDescent="0.25">
      <c r="R567" s="141"/>
      <c r="S567" s="141"/>
      <c r="T567" s="141"/>
    </row>
    <row r="568" spans="2:21" x14ac:dyDescent="0.25">
      <c r="B568" s="138" t="s">
        <v>211</v>
      </c>
      <c r="C568" s="138"/>
      <c r="D568" s="138"/>
      <c r="E568" s="138"/>
      <c r="F568" s="138"/>
      <c r="G568" s="138"/>
      <c r="H568" s="138"/>
      <c r="I568" s="139" t="s">
        <v>216</v>
      </c>
      <c r="J568" s="139"/>
      <c r="K568" s="139"/>
      <c r="L568" s="139" t="s">
        <v>282</v>
      </c>
      <c r="M568" s="139"/>
      <c r="N568" s="139"/>
      <c r="O568" s="139"/>
      <c r="P568" s="139"/>
      <c r="R568" s="141" t="s">
        <v>404</v>
      </c>
      <c r="S568" s="141"/>
      <c r="T568" s="141"/>
      <c r="U568" s="140">
        <v>135</v>
      </c>
    </row>
    <row r="569" spans="2:21" x14ac:dyDescent="0.25">
      <c r="R569" s="141"/>
      <c r="S569" s="141"/>
      <c r="T569" s="141"/>
    </row>
    <row r="570" spans="2:21" x14ac:dyDescent="0.25">
      <c r="B570" s="138" t="s">
        <v>211</v>
      </c>
      <c r="C570" s="138"/>
      <c r="D570" s="138"/>
      <c r="E570" s="138"/>
      <c r="F570" s="138"/>
      <c r="G570" s="138"/>
      <c r="H570" s="138"/>
      <c r="I570" s="139" t="s">
        <v>216</v>
      </c>
      <c r="J570" s="139"/>
      <c r="K570" s="139"/>
      <c r="L570" s="139" t="s">
        <v>282</v>
      </c>
      <c r="M570" s="139"/>
      <c r="N570" s="139"/>
      <c r="O570" s="139"/>
      <c r="P570" s="139"/>
      <c r="R570" s="141" t="s">
        <v>405</v>
      </c>
      <c r="S570" s="141"/>
      <c r="T570" s="141"/>
      <c r="U570" s="140">
        <v>135</v>
      </c>
    </row>
    <row r="571" spans="2:21" x14ac:dyDescent="0.25">
      <c r="R571" s="141"/>
      <c r="S571" s="141"/>
      <c r="T571" s="141"/>
    </row>
    <row r="572" spans="2:21" x14ac:dyDescent="0.25">
      <c r="B572" s="138" t="s">
        <v>237</v>
      </c>
      <c r="C572" s="138"/>
      <c r="D572" s="138"/>
      <c r="E572" s="138"/>
      <c r="F572" s="138"/>
      <c r="G572" s="138"/>
      <c r="H572" s="138"/>
      <c r="I572" s="139" t="s">
        <v>406</v>
      </c>
      <c r="J572" s="139"/>
      <c r="K572" s="139"/>
      <c r="U572" s="140">
        <v>425</v>
      </c>
    </row>
    <row r="573" spans="2:21" x14ac:dyDescent="0.25">
      <c r="B573" s="138" t="s">
        <v>237</v>
      </c>
      <c r="C573" s="138"/>
      <c r="D573" s="138"/>
      <c r="E573" s="138"/>
      <c r="F573" s="138"/>
      <c r="G573" s="138"/>
      <c r="H573" s="138"/>
      <c r="I573" s="139" t="s">
        <v>216</v>
      </c>
      <c r="J573" s="139"/>
      <c r="K573" s="139"/>
      <c r="L573" s="139" t="s">
        <v>282</v>
      </c>
      <c r="M573" s="139"/>
      <c r="N573" s="139"/>
      <c r="O573" s="139"/>
      <c r="P573" s="139"/>
      <c r="R573" s="141" t="s">
        <v>407</v>
      </c>
      <c r="S573" s="141"/>
      <c r="T573" s="141"/>
      <c r="U573" s="140">
        <v>135</v>
      </c>
    </row>
    <row r="574" spans="2:21" x14ac:dyDescent="0.25">
      <c r="R574" s="141"/>
      <c r="S574" s="141"/>
      <c r="T574" s="141"/>
    </row>
    <row r="575" spans="2:21" ht="6" customHeight="1" x14ac:dyDescent="0.25"/>
    <row r="576" spans="2:21" x14ac:dyDescent="0.25">
      <c r="D576" s="144" t="s">
        <v>2</v>
      </c>
      <c r="F576" s="144" t="s">
        <v>2</v>
      </c>
      <c r="H576" s="144" t="s">
        <v>2</v>
      </c>
      <c r="O576" s="145" t="s">
        <v>396</v>
      </c>
      <c r="P576" s="145"/>
      <c r="Q576" s="145"/>
      <c r="R576" s="145"/>
      <c r="S576" s="145"/>
      <c r="U576" s="146">
        <v>2629.97</v>
      </c>
    </row>
    <row r="577" spans="1:21" x14ac:dyDescent="0.25">
      <c r="A577" s="137" t="s">
        <v>408</v>
      </c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</row>
    <row r="578" spans="1:21" ht="6" customHeight="1" x14ac:dyDescent="0.25"/>
    <row r="579" spans="1:21" x14ac:dyDescent="0.25">
      <c r="B579" s="138" t="s">
        <v>178</v>
      </c>
      <c r="C579" s="138"/>
      <c r="D579" s="138"/>
      <c r="E579" s="138"/>
      <c r="F579" s="138"/>
      <c r="G579" s="138"/>
      <c r="H579" s="138"/>
      <c r="I579" s="139" t="s">
        <v>145</v>
      </c>
      <c r="J579" s="139"/>
      <c r="K579" s="139"/>
      <c r="L579" s="139" t="s">
        <v>276</v>
      </c>
      <c r="M579" s="139"/>
      <c r="N579" s="139"/>
      <c r="O579" s="139"/>
      <c r="P579" s="139"/>
      <c r="R579" s="141" t="s">
        <v>409</v>
      </c>
      <c r="S579" s="141"/>
      <c r="T579" s="141"/>
      <c r="U579" s="140">
        <v>31.44</v>
      </c>
    </row>
    <row r="580" spans="1:21" x14ac:dyDescent="0.25">
      <c r="R580" s="141"/>
      <c r="S580" s="141"/>
      <c r="T580" s="141"/>
    </row>
    <row r="581" spans="1:21" x14ac:dyDescent="0.25">
      <c r="B581" s="138" t="s">
        <v>186</v>
      </c>
      <c r="C581" s="138"/>
      <c r="D581" s="138"/>
      <c r="E581" s="138"/>
      <c r="F581" s="138"/>
      <c r="G581" s="138"/>
      <c r="H581" s="138"/>
      <c r="I581" s="139" t="s">
        <v>145</v>
      </c>
      <c r="J581" s="139"/>
      <c r="K581" s="139"/>
      <c r="L581" s="139" t="s">
        <v>276</v>
      </c>
      <c r="M581" s="139"/>
      <c r="N581" s="139"/>
      <c r="O581" s="139"/>
      <c r="P581" s="139"/>
      <c r="R581" s="139" t="s">
        <v>410</v>
      </c>
      <c r="S581" s="139"/>
      <c r="T581" s="139"/>
      <c r="U581" s="140">
        <v>72.989999999999995</v>
      </c>
    </row>
    <row r="582" spans="1:21" ht="6" customHeight="1" x14ac:dyDescent="0.25"/>
    <row r="583" spans="1:21" x14ac:dyDescent="0.25">
      <c r="D583" s="144" t="s">
        <v>2</v>
      </c>
      <c r="F583" s="144" t="s">
        <v>2</v>
      </c>
      <c r="H583" s="144" t="s">
        <v>2</v>
      </c>
      <c r="O583" s="145" t="s">
        <v>408</v>
      </c>
      <c r="P583" s="145"/>
      <c r="Q583" s="145"/>
      <c r="R583" s="145"/>
      <c r="S583" s="145"/>
      <c r="U583" s="146">
        <v>104.43</v>
      </c>
    </row>
    <row r="584" spans="1:21" x14ac:dyDescent="0.25">
      <c r="A584" s="137" t="s">
        <v>411</v>
      </c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</row>
    <row r="585" spans="1:21" ht="6" customHeight="1" x14ac:dyDescent="0.25"/>
    <row r="586" spans="1:21" x14ac:dyDescent="0.25">
      <c r="B586" s="138" t="s">
        <v>104</v>
      </c>
      <c r="C586" s="138"/>
      <c r="D586" s="138"/>
      <c r="E586" s="138"/>
      <c r="F586" s="138"/>
      <c r="G586" s="138"/>
      <c r="H586" s="138"/>
      <c r="I586" s="139" t="s">
        <v>412</v>
      </c>
      <c r="J586" s="139"/>
      <c r="K586" s="139"/>
      <c r="L586" s="139" t="s">
        <v>413</v>
      </c>
      <c r="M586" s="139"/>
      <c r="N586" s="139"/>
      <c r="O586" s="139"/>
      <c r="P586" s="139"/>
      <c r="R586" s="141" t="s">
        <v>414</v>
      </c>
      <c r="S586" s="141"/>
      <c r="T586" s="141"/>
      <c r="U586" s="140">
        <v>465</v>
      </c>
    </row>
    <row r="587" spans="1:21" x14ac:dyDescent="0.25">
      <c r="R587" s="141"/>
      <c r="S587" s="141"/>
      <c r="T587" s="141"/>
    </row>
    <row r="588" spans="1:21" x14ac:dyDescent="0.25">
      <c r="B588" s="138" t="s">
        <v>158</v>
      </c>
      <c r="C588" s="138"/>
      <c r="D588" s="138"/>
      <c r="E588" s="138"/>
      <c r="F588" s="138"/>
      <c r="G588" s="138"/>
      <c r="H588" s="138"/>
      <c r="I588" s="139" t="s">
        <v>157</v>
      </c>
      <c r="J588" s="139"/>
      <c r="K588" s="139"/>
      <c r="L588" s="139" t="s">
        <v>276</v>
      </c>
      <c r="M588" s="139"/>
      <c r="N588" s="139"/>
      <c r="O588" s="139"/>
      <c r="P588" s="139"/>
      <c r="R588" s="141" t="s">
        <v>415</v>
      </c>
      <c r="S588" s="141"/>
      <c r="T588" s="141"/>
      <c r="U588" s="140">
        <v>26.29</v>
      </c>
    </row>
    <row r="589" spans="1:21" x14ac:dyDescent="0.25">
      <c r="R589" s="141"/>
      <c r="S589" s="141"/>
      <c r="T589" s="141"/>
    </row>
    <row r="590" spans="1:21" x14ac:dyDescent="0.25">
      <c r="B590" s="138" t="s">
        <v>158</v>
      </c>
      <c r="C590" s="138"/>
      <c r="D590" s="138"/>
      <c r="E590" s="138"/>
      <c r="F590" s="138"/>
      <c r="G590" s="138"/>
      <c r="H590" s="138"/>
      <c r="I590" s="139" t="s">
        <v>416</v>
      </c>
      <c r="J590" s="139"/>
      <c r="K590" s="139"/>
      <c r="L590" s="139" t="s">
        <v>413</v>
      </c>
      <c r="M590" s="139"/>
      <c r="N590" s="139"/>
      <c r="O590" s="139"/>
      <c r="P590" s="139"/>
      <c r="R590" s="141" t="s">
        <v>414</v>
      </c>
      <c r="S590" s="141"/>
      <c r="T590" s="141"/>
      <c r="U590" s="140">
        <v>26.2</v>
      </c>
    </row>
    <row r="591" spans="1:21" x14ac:dyDescent="0.25">
      <c r="R591" s="141"/>
      <c r="S591" s="141"/>
      <c r="T591" s="141"/>
    </row>
    <row r="592" spans="1:21" x14ac:dyDescent="0.25">
      <c r="B592" s="138" t="s">
        <v>178</v>
      </c>
      <c r="C592" s="138"/>
      <c r="D592" s="138"/>
      <c r="E592" s="138"/>
      <c r="F592" s="138"/>
      <c r="G592" s="138"/>
      <c r="H592" s="138"/>
      <c r="I592" s="139" t="s">
        <v>412</v>
      </c>
      <c r="J592" s="139"/>
      <c r="K592" s="139"/>
      <c r="L592" s="139" t="s">
        <v>413</v>
      </c>
      <c r="M592" s="139"/>
      <c r="N592" s="139"/>
      <c r="O592" s="139"/>
      <c r="P592" s="139"/>
      <c r="R592" s="141" t="s">
        <v>414</v>
      </c>
      <c r="S592" s="141"/>
      <c r="T592" s="141"/>
      <c r="U592" s="140">
        <v>182.4</v>
      </c>
    </row>
    <row r="593" spans="1:21" x14ac:dyDescent="0.25">
      <c r="R593" s="141"/>
      <c r="S593" s="141"/>
      <c r="T593" s="141"/>
    </row>
    <row r="594" spans="1:21" x14ac:dyDescent="0.25">
      <c r="B594" s="138" t="s">
        <v>178</v>
      </c>
      <c r="C594" s="138"/>
      <c r="D594" s="138"/>
      <c r="E594" s="138"/>
      <c r="F594" s="138"/>
      <c r="G594" s="138"/>
      <c r="H594" s="138"/>
      <c r="I594" s="139" t="s">
        <v>412</v>
      </c>
      <c r="J594" s="139"/>
      <c r="K594" s="139"/>
      <c r="L594" s="139" t="s">
        <v>413</v>
      </c>
      <c r="M594" s="139"/>
      <c r="N594" s="139"/>
      <c r="O594" s="139"/>
      <c r="P594" s="139"/>
      <c r="R594" s="141" t="s">
        <v>414</v>
      </c>
      <c r="S594" s="141"/>
      <c r="T594" s="141"/>
      <c r="U594" s="140">
        <v>161</v>
      </c>
    </row>
    <row r="595" spans="1:21" x14ac:dyDescent="0.25">
      <c r="R595" s="141"/>
      <c r="S595" s="141"/>
      <c r="T595" s="141"/>
    </row>
    <row r="596" spans="1:21" x14ac:dyDescent="0.25">
      <c r="B596" s="138" t="s">
        <v>197</v>
      </c>
      <c r="C596" s="138"/>
      <c r="D596" s="138"/>
      <c r="E596" s="138"/>
      <c r="F596" s="138"/>
      <c r="G596" s="138"/>
      <c r="H596" s="138"/>
      <c r="I596" s="139" t="s">
        <v>416</v>
      </c>
      <c r="J596" s="139"/>
      <c r="K596" s="139"/>
      <c r="L596" s="139" t="s">
        <v>413</v>
      </c>
      <c r="M596" s="139"/>
      <c r="N596" s="139"/>
      <c r="O596" s="139"/>
      <c r="P596" s="139"/>
      <c r="R596" s="141" t="s">
        <v>414</v>
      </c>
      <c r="S596" s="141"/>
      <c r="T596" s="141"/>
      <c r="U596" s="140">
        <v>29.1</v>
      </c>
    </row>
    <row r="597" spans="1:21" x14ac:dyDescent="0.25">
      <c r="R597" s="141"/>
      <c r="S597" s="141"/>
      <c r="T597" s="141"/>
    </row>
    <row r="598" spans="1:21" x14ac:dyDescent="0.25">
      <c r="B598" s="138" t="s">
        <v>226</v>
      </c>
      <c r="C598" s="138"/>
      <c r="D598" s="138"/>
      <c r="E598" s="138"/>
      <c r="F598" s="138"/>
      <c r="G598" s="138"/>
      <c r="H598" s="138"/>
      <c r="I598" s="139" t="s">
        <v>416</v>
      </c>
      <c r="J598" s="139"/>
      <c r="K598" s="139"/>
      <c r="L598" s="139" t="s">
        <v>413</v>
      </c>
      <c r="M598" s="139"/>
      <c r="N598" s="139"/>
      <c r="O598" s="139"/>
      <c r="P598" s="139"/>
      <c r="R598" s="141" t="s">
        <v>414</v>
      </c>
      <c r="S598" s="141"/>
      <c r="T598" s="141"/>
      <c r="U598" s="140">
        <v>18.7</v>
      </c>
    </row>
    <row r="599" spans="1:21" x14ac:dyDescent="0.25">
      <c r="R599" s="141"/>
      <c r="S599" s="141"/>
      <c r="T599" s="141"/>
    </row>
    <row r="600" spans="1:21" x14ac:dyDescent="0.25">
      <c r="B600" s="138" t="s">
        <v>252</v>
      </c>
      <c r="C600" s="138"/>
      <c r="D600" s="138"/>
      <c r="E600" s="138"/>
      <c r="F600" s="138"/>
      <c r="G600" s="138"/>
      <c r="H600" s="138"/>
      <c r="I600" s="139" t="s">
        <v>412</v>
      </c>
      <c r="J600" s="139"/>
      <c r="K600" s="139"/>
      <c r="L600" s="139" t="s">
        <v>413</v>
      </c>
      <c r="M600" s="139"/>
      <c r="N600" s="139"/>
      <c r="O600" s="139"/>
      <c r="P600" s="139"/>
      <c r="R600" s="141" t="s">
        <v>414</v>
      </c>
      <c r="S600" s="141"/>
      <c r="T600" s="141"/>
      <c r="U600" s="140">
        <v>122.8</v>
      </c>
    </row>
    <row r="601" spans="1:21" x14ac:dyDescent="0.25">
      <c r="R601" s="141"/>
      <c r="S601" s="141"/>
      <c r="T601" s="141"/>
    </row>
    <row r="602" spans="1:21" x14ac:dyDescent="0.25">
      <c r="B602" s="138" t="s">
        <v>252</v>
      </c>
      <c r="C602" s="138"/>
      <c r="D602" s="138"/>
      <c r="E602" s="138"/>
      <c r="F602" s="138"/>
      <c r="G602" s="138"/>
      <c r="H602" s="138"/>
      <c r="I602" s="139" t="s">
        <v>412</v>
      </c>
      <c r="J602" s="139"/>
      <c r="K602" s="139"/>
      <c r="L602" s="139" t="s">
        <v>413</v>
      </c>
      <c r="M602" s="139"/>
      <c r="N602" s="139"/>
      <c r="O602" s="139"/>
      <c r="P602" s="139"/>
      <c r="R602" s="141" t="s">
        <v>414</v>
      </c>
      <c r="S602" s="141"/>
      <c r="T602" s="141"/>
      <c r="U602" s="140">
        <v>167.4</v>
      </c>
    </row>
    <row r="603" spans="1:21" x14ac:dyDescent="0.25">
      <c r="R603" s="141"/>
      <c r="S603" s="141"/>
      <c r="T603" s="141"/>
    </row>
    <row r="604" spans="1:21" x14ac:dyDescent="0.25">
      <c r="B604" s="138" t="s">
        <v>256</v>
      </c>
      <c r="C604" s="138"/>
      <c r="D604" s="138"/>
      <c r="E604" s="138"/>
      <c r="F604" s="138"/>
      <c r="G604" s="138"/>
      <c r="H604" s="138"/>
      <c r="I604" s="139" t="s">
        <v>416</v>
      </c>
      <c r="J604" s="139"/>
      <c r="K604" s="139"/>
      <c r="L604" s="139" t="s">
        <v>413</v>
      </c>
      <c r="M604" s="139"/>
      <c r="N604" s="139"/>
      <c r="O604" s="139"/>
      <c r="P604" s="139"/>
      <c r="R604" s="141" t="s">
        <v>414</v>
      </c>
      <c r="S604" s="141"/>
      <c r="T604" s="141"/>
      <c r="U604" s="140">
        <v>77.400000000000006</v>
      </c>
    </row>
    <row r="605" spans="1:21" x14ac:dyDescent="0.25">
      <c r="R605" s="141"/>
      <c r="S605" s="141"/>
      <c r="T605" s="141"/>
    </row>
    <row r="606" spans="1:21" ht="6" customHeight="1" x14ac:dyDescent="0.25"/>
    <row r="607" spans="1:21" x14ac:dyDescent="0.25">
      <c r="D607" s="144" t="s">
        <v>2</v>
      </c>
      <c r="F607" s="144" t="s">
        <v>2</v>
      </c>
      <c r="H607" s="144" t="s">
        <v>2</v>
      </c>
      <c r="O607" s="145" t="s">
        <v>411</v>
      </c>
      <c r="P607" s="145"/>
      <c r="Q607" s="145"/>
      <c r="R607" s="145"/>
      <c r="S607" s="145"/>
      <c r="U607" s="146">
        <v>1276.29</v>
      </c>
    </row>
    <row r="608" spans="1:21" x14ac:dyDescent="0.25">
      <c r="A608" s="137" t="s">
        <v>417</v>
      </c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</row>
    <row r="609" spans="1:22" ht="6" customHeight="1" x14ac:dyDescent="0.25"/>
    <row r="610" spans="1:22" x14ac:dyDescent="0.25">
      <c r="B610" s="138" t="s">
        <v>158</v>
      </c>
      <c r="C610" s="138"/>
      <c r="D610" s="138"/>
      <c r="E610" s="138"/>
      <c r="F610" s="138"/>
      <c r="G610" s="138"/>
      <c r="H610" s="138"/>
      <c r="I610" s="139" t="s">
        <v>218</v>
      </c>
      <c r="J610" s="139"/>
      <c r="K610" s="139"/>
      <c r="L610" s="139" t="s">
        <v>418</v>
      </c>
      <c r="M610" s="139"/>
      <c r="N610" s="139"/>
      <c r="O610" s="139"/>
      <c r="P610" s="139"/>
      <c r="R610" s="141" t="s">
        <v>419</v>
      </c>
      <c r="S610" s="141"/>
      <c r="T610" s="141"/>
      <c r="U610" s="140">
        <v>1760.04</v>
      </c>
    </row>
    <row r="611" spans="1:22" x14ac:dyDescent="0.25">
      <c r="R611" s="141"/>
      <c r="S611" s="141"/>
      <c r="T611" s="141"/>
    </row>
    <row r="612" spans="1:22" x14ac:dyDescent="0.25">
      <c r="B612" s="138" t="s">
        <v>237</v>
      </c>
      <c r="C612" s="138"/>
      <c r="D612" s="138"/>
      <c r="E612" s="138"/>
      <c r="F612" s="138"/>
      <c r="G612" s="138"/>
      <c r="H612" s="138"/>
      <c r="I612" s="139" t="s">
        <v>218</v>
      </c>
      <c r="J612" s="139"/>
      <c r="K612" s="139"/>
      <c r="L612" s="139" t="s">
        <v>418</v>
      </c>
      <c r="M612" s="139"/>
      <c r="N612" s="139"/>
      <c r="O612" s="139"/>
      <c r="P612" s="139"/>
      <c r="R612" s="139" t="s">
        <v>420</v>
      </c>
      <c r="S612" s="139"/>
      <c r="T612" s="139"/>
      <c r="U612" s="140">
        <v>635.08000000000004</v>
      </c>
    </row>
    <row r="613" spans="1:22" ht="6" customHeight="1" x14ac:dyDescent="0.25"/>
    <row r="614" spans="1:22" x14ac:dyDescent="0.25">
      <c r="D614" s="144" t="s">
        <v>2</v>
      </c>
      <c r="F614" s="144" t="s">
        <v>2</v>
      </c>
      <c r="H614" s="144" t="s">
        <v>2</v>
      </c>
      <c r="O614" s="145" t="s">
        <v>417</v>
      </c>
      <c r="P614" s="145"/>
      <c r="Q614" s="145"/>
      <c r="R614" s="145"/>
      <c r="S614" s="145"/>
      <c r="U614" s="146">
        <v>2395.12</v>
      </c>
    </row>
    <row r="615" spans="1:22" ht="43.5" customHeight="1" x14ac:dyDescent="0.25"/>
    <row r="616" spans="1:22" ht="11.25" customHeight="1" x14ac:dyDescent="0.25"/>
    <row r="617" spans="1:22" ht="13.5" customHeight="1" x14ac:dyDescent="0.25">
      <c r="A617" s="141" t="s">
        <v>127</v>
      </c>
      <c r="B617" s="141"/>
      <c r="C617" s="141"/>
      <c r="D617" s="141"/>
      <c r="E617" s="141"/>
      <c r="F617" s="141"/>
      <c r="G617" s="141"/>
      <c r="H617" s="141"/>
      <c r="I617" s="141"/>
      <c r="J617" s="141"/>
      <c r="K617" s="141"/>
      <c r="L617" s="141"/>
      <c r="M617" s="141"/>
      <c r="P617" s="142" t="s">
        <v>421</v>
      </c>
      <c r="Q617" s="142"/>
      <c r="R617" s="142"/>
      <c r="S617" s="142"/>
      <c r="T617" s="142"/>
      <c r="U617" s="142"/>
      <c r="V617" s="142"/>
    </row>
    <row r="618" spans="1:22" ht="20.25" customHeight="1" x14ac:dyDescent="0.25">
      <c r="A618" s="143" t="s">
        <v>129</v>
      </c>
      <c r="B618" s="143"/>
      <c r="C618" s="143"/>
      <c r="D618" s="143"/>
      <c r="E618" s="143"/>
      <c r="F618" s="143"/>
      <c r="G618" s="143"/>
      <c r="H618" s="143"/>
      <c r="I618" s="143"/>
      <c r="J618" s="143"/>
      <c r="K618" s="143"/>
      <c r="L618" s="143"/>
      <c r="M618" s="143"/>
      <c r="N618" s="143"/>
      <c r="O618" s="143"/>
      <c r="P618" s="143"/>
      <c r="Q618" s="143"/>
      <c r="R618" s="143"/>
      <c r="S618" s="143"/>
      <c r="T618" s="143"/>
      <c r="U618" s="143"/>
    </row>
    <row r="619" spans="1:22" ht="7.5" customHeight="1" x14ac:dyDescent="0.25"/>
    <row r="620" spans="1:22" x14ac:dyDescent="0.25">
      <c r="A620" s="137" t="s">
        <v>422</v>
      </c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</row>
    <row r="621" spans="1:22" ht="6" customHeight="1" x14ac:dyDescent="0.25"/>
    <row r="622" spans="1:22" x14ac:dyDescent="0.25">
      <c r="B622" s="138" t="s">
        <v>141</v>
      </c>
      <c r="C622" s="138"/>
      <c r="D622" s="138"/>
      <c r="E622" s="138"/>
      <c r="F622" s="138"/>
      <c r="G622" s="138"/>
      <c r="H622" s="138"/>
      <c r="I622" s="139" t="s">
        <v>423</v>
      </c>
      <c r="J622" s="139"/>
      <c r="K622" s="139"/>
      <c r="L622" s="139" t="s">
        <v>287</v>
      </c>
      <c r="M622" s="139"/>
      <c r="N622" s="139"/>
      <c r="O622" s="139"/>
      <c r="P622" s="139"/>
      <c r="R622" s="139" t="s">
        <v>424</v>
      </c>
      <c r="S622" s="139"/>
      <c r="T622" s="139"/>
      <c r="U622" s="140">
        <v>90</v>
      </c>
    </row>
    <row r="623" spans="1:22" ht="6" customHeight="1" x14ac:dyDescent="0.25"/>
    <row r="624" spans="1:22" x14ac:dyDescent="0.25">
      <c r="D624" s="144" t="s">
        <v>2</v>
      </c>
      <c r="F624" s="144" t="s">
        <v>2</v>
      </c>
      <c r="H624" s="144" t="s">
        <v>2</v>
      </c>
      <c r="O624" s="145" t="s">
        <v>422</v>
      </c>
      <c r="P624" s="145"/>
      <c r="Q624" s="145"/>
      <c r="R624" s="145"/>
      <c r="S624" s="145"/>
      <c r="U624" s="146">
        <v>90</v>
      </c>
    </row>
    <row r="625" spans="1:22" ht="409.6" customHeight="1" x14ac:dyDescent="0.25"/>
    <row r="626" spans="1:22" ht="11.25" customHeight="1" x14ac:dyDescent="0.25"/>
    <row r="627" spans="1:22" ht="13.5" customHeight="1" x14ac:dyDescent="0.25">
      <c r="A627" s="141" t="s">
        <v>127</v>
      </c>
      <c r="B627" s="141"/>
      <c r="C627" s="141"/>
      <c r="D627" s="141"/>
      <c r="E627" s="141"/>
      <c r="F627" s="141"/>
      <c r="G627" s="141"/>
      <c r="H627" s="141"/>
      <c r="I627" s="141"/>
      <c r="J627" s="141"/>
      <c r="K627" s="141"/>
      <c r="L627" s="141"/>
      <c r="M627" s="141"/>
      <c r="P627" s="142" t="s">
        <v>425</v>
      </c>
      <c r="Q627" s="142"/>
      <c r="R627" s="142"/>
      <c r="S627" s="142"/>
      <c r="T627" s="142"/>
      <c r="U627" s="142"/>
      <c r="V627" s="142"/>
    </row>
    <row r="628" spans="1:22" ht="20.25" customHeight="1" x14ac:dyDescent="0.25">
      <c r="A628" s="143" t="s">
        <v>129</v>
      </c>
      <c r="B628" s="143"/>
      <c r="C628" s="143"/>
      <c r="D628" s="143"/>
      <c r="E628" s="143"/>
      <c r="F628" s="143"/>
      <c r="G628" s="143"/>
      <c r="H628" s="143"/>
      <c r="I628" s="143"/>
      <c r="J628" s="143"/>
      <c r="K628" s="143"/>
      <c r="L628" s="143"/>
      <c r="M628" s="143"/>
      <c r="N628" s="143"/>
      <c r="O628" s="143"/>
      <c r="P628" s="143"/>
      <c r="Q628" s="143"/>
      <c r="R628" s="143"/>
      <c r="S628" s="143"/>
      <c r="T628" s="143"/>
      <c r="U628" s="143"/>
    </row>
    <row r="629" spans="1:22" ht="7.5" customHeight="1" x14ac:dyDescent="0.25"/>
    <row r="630" spans="1:22" x14ac:dyDescent="0.25">
      <c r="A630" s="137" t="s">
        <v>426</v>
      </c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</row>
    <row r="631" spans="1:22" ht="6" customHeight="1" x14ac:dyDescent="0.25"/>
    <row r="632" spans="1:22" x14ac:dyDescent="0.25">
      <c r="B632" s="138" t="s">
        <v>81</v>
      </c>
      <c r="C632" s="138"/>
      <c r="D632" s="138"/>
      <c r="E632" s="138"/>
      <c r="F632" s="138"/>
      <c r="G632" s="138"/>
      <c r="H632" s="138"/>
      <c r="I632" s="139" t="s">
        <v>94</v>
      </c>
      <c r="J632" s="139"/>
      <c r="K632" s="139"/>
      <c r="L632" s="139" t="s">
        <v>276</v>
      </c>
      <c r="M632" s="139"/>
      <c r="N632" s="139"/>
      <c r="O632" s="139"/>
      <c r="P632" s="139"/>
      <c r="R632" s="139" t="s">
        <v>427</v>
      </c>
      <c r="S632" s="139"/>
      <c r="T632" s="139"/>
      <c r="U632" s="140">
        <v>119.91</v>
      </c>
    </row>
    <row r="633" spans="1:22" x14ac:dyDescent="0.25">
      <c r="B633" s="138" t="s">
        <v>81</v>
      </c>
      <c r="C633" s="138"/>
      <c r="D633" s="138"/>
      <c r="E633" s="138"/>
      <c r="F633" s="138"/>
      <c r="G633" s="138"/>
      <c r="H633" s="138"/>
      <c r="I633" s="139" t="s">
        <v>94</v>
      </c>
      <c r="J633" s="139"/>
      <c r="K633" s="139"/>
      <c r="L633" s="139" t="s">
        <v>386</v>
      </c>
      <c r="M633" s="139"/>
      <c r="N633" s="139"/>
      <c r="O633" s="139"/>
      <c r="P633" s="139"/>
      <c r="R633" s="141" t="s">
        <v>428</v>
      </c>
      <c r="S633" s="141"/>
      <c r="T633" s="141"/>
      <c r="U633" s="140">
        <v>199.8</v>
      </c>
    </row>
    <row r="634" spans="1:22" x14ac:dyDescent="0.25">
      <c r="R634" s="141"/>
      <c r="S634" s="141"/>
      <c r="T634" s="141"/>
    </row>
    <row r="635" spans="1:22" x14ac:dyDescent="0.25">
      <c r="B635" s="138" t="s">
        <v>90</v>
      </c>
      <c r="C635" s="138"/>
      <c r="D635" s="138"/>
      <c r="E635" s="138"/>
      <c r="F635" s="138"/>
      <c r="G635" s="138"/>
      <c r="H635" s="138"/>
      <c r="I635" s="139" t="s">
        <v>429</v>
      </c>
      <c r="J635" s="139"/>
      <c r="K635" s="139"/>
      <c r="L635" s="139" t="s">
        <v>413</v>
      </c>
      <c r="M635" s="139"/>
      <c r="N635" s="139"/>
      <c r="O635" s="139"/>
      <c r="P635" s="139"/>
      <c r="R635" s="139" t="s">
        <v>430</v>
      </c>
      <c r="S635" s="139"/>
      <c r="T635" s="139"/>
      <c r="U635" s="140">
        <v>26.72</v>
      </c>
    </row>
    <row r="636" spans="1:22" x14ac:dyDescent="0.25">
      <c r="B636" s="138" t="s">
        <v>90</v>
      </c>
      <c r="C636" s="138"/>
      <c r="D636" s="138"/>
      <c r="E636" s="138"/>
      <c r="F636" s="138"/>
      <c r="G636" s="138"/>
      <c r="H636" s="138"/>
      <c r="I636" s="139" t="s">
        <v>431</v>
      </c>
      <c r="J636" s="139"/>
      <c r="K636" s="139"/>
      <c r="L636" s="139" t="s">
        <v>413</v>
      </c>
      <c r="M636" s="139"/>
      <c r="N636" s="139"/>
      <c r="O636" s="139"/>
      <c r="P636" s="139"/>
      <c r="R636" s="141" t="s">
        <v>432</v>
      </c>
      <c r="S636" s="141"/>
      <c r="T636" s="141"/>
      <c r="U636" s="140">
        <v>4.45</v>
      </c>
    </row>
    <row r="637" spans="1:22" x14ac:dyDescent="0.25">
      <c r="R637" s="141"/>
      <c r="S637" s="141"/>
      <c r="T637" s="141"/>
    </row>
    <row r="638" spans="1:22" x14ac:dyDescent="0.25">
      <c r="B638" s="138" t="s">
        <v>104</v>
      </c>
      <c r="C638" s="138"/>
      <c r="D638" s="138"/>
      <c r="E638" s="138"/>
      <c r="F638" s="138"/>
      <c r="G638" s="138"/>
      <c r="H638" s="138"/>
      <c r="I638" s="139" t="s">
        <v>433</v>
      </c>
      <c r="J638" s="139"/>
      <c r="K638" s="139"/>
      <c r="L638" s="139" t="s">
        <v>276</v>
      </c>
      <c r="M638" s="139"/>
      <c r="N638" s="139"/>
      <c r="O638" s="139"/>
      <c r="P638" s="139"/>
      <c r="R638" s="139" t="s">
        <v>427</v>
      </c>
      <c r="S638" s="139"/>
      <c r="T638" s="139"/>
      <c r="U638" s="140">
        <v>44</v>
      </c>
    </row>
    <row r="639" spans="1:22" x14ac:dyDescent="0.25">
      <c r="B639" s="138" t="s">
        <v>104</v>
      </c>
      <c r="C639" s="138"/>
      <c r="D639" s="138"/>
      <c r="E639" s="138"/>
      <c r="F639" s="138"/>
      <c r="G639" s="138"/>
      <c r="H639" s="138"/>
      <c r="I639" s="139" t="s">
        <v>433</v>
      </c>
      <c r="J639" s="139"/>
      <c r="K639" s="139"/>
      <c r="L639" s="139" t="s">
        <v>276</v>
      </c>
      <c r="M639" s="139"/>
      <c r="N639" s="139"/>
      <c r="O639" s="139"/>
      <c r="P639" s="139"/>
      <c r="R639" s="139" t="s">
        <v>427</v>
      </c>
      <c r="S639" s="139"/>
      <c r="T639" s="139"/>
      <c r="U639" s="140">
        <v>38.99</v>
      </c>
    </row>
    <row r="640" spans="1:22" x14ac:dyDescent="0.25">
      <c r="B640" s="138" t="s">
        <v>104</v>
      </c>
      <c r="C640" s="138"/>
      <c r="D640" s="138"/>
      <c r="E640" s="138"/>
      <c r="F640" s="138"/>
      <c r="G640" s="138"/>
      <c r="H640" s="138"/>
      <c r="I640" s="139" t="s">
        <v>433</v>
      </c>
      <c r="J640" s="139"/>
      <c r="K640" s="139"/>
      <c r="L640" s="139" t="s">
        <v>386</v>
      </c>
      <c r="M640" s="139"/>
      <c r="N640" s="139"/>
      <c r="O640" s="139"/>
      <c r="P640" s="139"/>
      <c r="R640" s="139" t="s">
        <v>434</v>
      </c>
      <c r="S640" s="139"/>
      <c r="T640" s="139"/>
      <c r="U640" s="140">
        <v>68.81</v>
      </c>
    </row>
    <row r="641" spans="2:21" x14ac:dyDescent="0.25">
      <c r="B641" s="138" t="s">
        <v>104</v>
      </c>
      <c r="C641" s="138"/>
      <c r="D641" s="138"/>
      <c r="E641" s="138"/>
      <c r="F641" s="138"/>
      <c r="G641" s="138"/>
      <c r="H641" s="138"/>
      <c r="I641" s="139" t="s">
        <v>433</v>
      </c>
      <c r="J641" s="139"/>
      <c r="K641" s="139"/>
      <c r="L641" s="139" t="s">
        <v>435</v>
      </c>
      <c r="M641" s="139"/>
      <c r="N641" s="139"/>
      <c r="O641" s="139"/>
      <c r="P641" s="139"/>
      <c r="R641" s="139" t="s">
        <v>436</v>
      </c>
      <c r="S641" s="139"/>
      <c r="T641" s="139"/>
      <c r="U641" s="140">
        <v>28.96</v>
      </c>
    </row>
    <row r="642" spans="2:21" x14ac:dyDescent="0.25">
      <c r="B642" s="138" t="s">
        <v>104</v>
      </c>
      <c r="C642" s="138"/>
      <c r="D642" s="138"/>
      <c r="E642" s="138"/>
      <c r="F642" s="138"/>
      <c r="G642" s="138"/>
      <c r="H642" s="138"/>
      <c r="I642" s="139" t="s">
        <v>433</v>
      </c>
      <c r="J642" s="139"/>
      <c r="K642" s="139"/>
      <c r="L642" s="139" t="s">
        <v>386</v>
      </c>
      <c r="M642" s="139"/>
      <c r="N642" s="139"/>
      <c r="O642" s="139"/>
      <c r="P642" s="139"/>
      <c r="R642" s="141" t="s">
        <v>437</v>
      </c>
      <c r="S642" s="141"/>
      <c r="T642" s="141"/>
      <c r="U642" s="140">
        <v>97.91</v>
      </c>
    </row>
    <row r="643" spans="2:21" x14ac:dyDescent="0.25">
      <c r="R643" s="141"/>
      <c r="S643" s="141"/>
      <c r="T643" s="141"/>
    </row>
    <row r="644" spans="2:21" x14ac:dyDescent="0.25">
      <c r="B644" s="138" t="s">
        <v>104</v>
      </c>
      <c r="C644" s="138"/>
      <c r="D644" s="138"/>
      <c r="E644" s="138"/>
      <c r="F644" s="138"/>
      <c r="G644" s="138"/>
      <c r="H644" s="138"/>
      <c r="I644" s="139" t="s">
        <v>87</v>
      </c>
      <c r="J644" s="139"/>
      <c r="K644" s="139"/>
      <c r="L644" s="139" t="s">
        <v>386</v>
      </c>
      <c r="M644" s="139"/>
      <c r="N644" s="139"/>
      <c r="O644" s="139"/>
      <c r="P644" s="139"/>
      <c r="R644" s="141" t="s">
        <v>437</v>
      </c>
      <c r="S644" s="141"/>
      <c r="T644" s="141"/>
      <c r="U644" s="140">
        <v>32.9</v>
      </c>
    </row>
    <row r="645" spans="2:21" x14ac:dyDescent="0.25">
      <c r="R645" s="141"/>
      <c r="S645" s="141"/>
      <c r="T645" s="141"/>
    </row>
    <row r="646" spans="2:21" x14ac:dyDescent="0.25">
      <c r="B646" s="138" t="s">
        <v>104</v>
      </c>
      <c r="C646" s="138"/>
      <c r="D646" s="138"/>
      <c r="E646" s="138"/>
      <c r="F646" s="138"/>
      <c r="G646" s="138"/>
      <c r="H646" s="138"/>
      <c r="I646" s="139" t="s">
        <v>87</v>
      </c>
      <c r="J646" s="139"/>
      <c r="K646" s="139"/>
      <c r="L646" s="139" t="s">
        <v>276</v>
      </c>
      <c r="M646" s="139"/>
      <c r="N646" s="139"/>
      <c r="O646" s="139"/>
      <c r="P646" s="139"/>
      <c r="R646" s="139" t="s">
        <v>427</v>
      </c>
      <c r="S646" s="139"/>
      <c r="T646" s="139"/>
      <c r="U646" s="140">
        <v>45.4</v>
      </c>
    </row>
    <row r="647" spans="2:21" x14ac:dyDescent="0.25">
      <c r="B647" s="138" t="s">
        <v>104</v>
      </c>
      <c r="C647" s="138"/>
      <c r="D647" s="138"/>
      <c r="E647" s="138"/>
      <c r="F647" s="138"/>
      <c r="G647" s="138"/>
      <c r="H647" s="138"/>
      <c r="I647" s="139" t="s">
        <v>438</v>
      </c>
      <c r="J647" s="139"/>
      <c r="K647" s="139"/>
      <c r="L647" s="139" t="s">
        <v>276</v>
      </c>
      <c r="M647" s="139"/>
      <c r="N647" s="139"/>
      <c r="O647" s="139"/>
      <c r="P647" s="139"/>
      <c r="R647" s="139" t="s">
        <v>427</v>
      </c>
      <c r="S647" s="139"/>
      <c r="T647" s="139"/>
      <c r="U647" s="140">
        <v>34.75</v>
      </c>
    </row>
    <row r="648" spans="2:21" x14ac:dyDescent="0.25">
      <c r="B648" s="138" t="s">
        <v>104</v>
      </c>
      <c r="C648" s="138"/>
      <c r="D648" s="138"/>
      <c r="E648" s="138"/>
      <c r="F648" s="138"/>
      <c r="G648" s="138"/>
      <c r="H648" s="138"/>
      <c r="I648" s="139" t="s">
        <v>94</v>
      </c>
      <c r="J648" s="139"/>
      <c r="K648" s="139"/>
      <c r="L648" s="139" t="s">
        <v>276</v>
      </c>
      <c r="M648" s="139"/>
      <c r="N648" s="139"/>
      <c r="O648" s="139"/>
      <c r="P648" s="139"/>
      <c r="R648" s="139" t="s">
        <v>427</v>
      </c>
      <c r="S648" s="139"/>
      <c r="T648" s="139"/>
      <c r="U648" s="140">
        <v>31.98</v>
      </c>
    </row>
    <row r="649" spans="2:21" x14ac:dyDescent="0.25">
      <c r="B649" s="138" t="s">
        <v>104</v>
      </c>
      <c r="C649" s="138"/>
      <c r="D649" s="138"/>
      <c r="E649" s="138"/>
      <c r="F649" s="138"/>
      <c r="G649" s="138"/>
      <c r="H649" s="138"/>
      <c r="I649" s="139" t="s">
        <v>94</v>
      </c>
      <c r="J649" s="139"/>
      <c r="K649" s="139"/>
      <c r="L649" s="139" t="s">
        <v>435</v>
      </c>
      <c r="M649" s="139"/>
      <c r="N649" s="139"/>
      <c r="O649" s="139"/>
      <c r="P649" s="139"/>
      <c r="R649" s="139" t="s">
        <v>436</v>
      </c>
      <c r="S649" s="139"/>
      <c r="T649" s="139"/>
      <c r="U649" s="140">
        <v>72.38</v>
      </c>
    </row>
    <row r="650" spans="2:21" x14ac:dyDescent="0.25">
      <c r="B650" s="138" t="s">
        <v>104</v>
      </c>
      <c r="C650" s="138"/>
      <c r="D650" s="138"/>
      <c r="E650" s="138"/>
      <c r="F650" s="138"/>
      <c r="G650" s="138"/>
      <c r="H650" s="138"/>
      <c r="I650" s="139" t="s">
        <v>429</v>
      </c>
      <c r="J650" s="139"/>
      <c r="K650" s="139"/>
      <c r="L650" s="139" t="s">
        <v>413</v>
      </c>
      <c r="M650" s="139"/>
      <c r="N650" s="139"/>
      <c r="O650" s="139"/>
      <c r="P650" s="139"/>
      <c r="R650" s="141" t="s">
        <v>432</v>
      </c>
      <c r="S650" s="141"/>
      <c r="T650" s="141"/>
      <c r="U650" s="140">
        <v>2.0499999999999998</v>
      </c>
    </row>
    <row r="651" spans="2:21" x14ac:dyDescent="0.25">
      <c r="R651" s="141"/>
      <c r="S651" s="141"/>
      <c r="T651" s="141"/>
    </row>
    <row r="652" spans="2:21" x14ac:dyDescent="0.25">
      <c r="B652" s="138" t="s">
        <v>117</v>
      </c>
      <c r="C652" s="138"/>
      <c r="D652" s="138"/>
      <c r="E652" s="138"/>
      <c r="F652" s="138"/>
      <c r="G652" s="138"/>
      <c r="H652" s="138"/>
      <c r="I652" s="139" t="s">
        <v>429</v>
      </c>
      <c r="J652" s="139"/>
      <c r="K652" s="139"/>
      <c r="L652" s="139" t="s">
        <v>413</v>
      </c>
      <c r="M652" s="139"/>
      <c r="N652" s="139"/>
      <c r="O652" s="139"/>
      <c r="P652" s="139"/>
      <c r="R652" s="141" t="s">
        <v>432</v>
      </c>
      <c r="S652" s="141"/>
      <c r="T652" s="141"/>
      <c r="U652" s="140">
        <v>10.25</v>
      </c>
    </row>
    <row r="653" spans="2:21" x14ac:dyDescent="0.25">
      <c r="R653" s="141"/>
      <c r="S653" s="141"/>
      <c r="T653" s="141"/>
    </row>
    <row r="654" spans="2:21" x14ac:dyDescent="0.25">
      <c r="B654" s="138" t="s">
        <v>136</v>
      </c>
      <c r="C654" s="138"/>
      <c r="D654" s="138"/>
      <c r="E654" s="138"/>
      <c r="F654" s="138"/>
      <c r="G654" s="138"/>
      <c r="H654" s="138"/>
      <c r="I654" s="139" t="s">
        <v>157</v>
      </c>
      <c r="J654" s="139"/>
      <c r="K654" s="139"/>
      <c r="L654" s="139" t="s">
        <v>276</v>
      </c>
      <c r="M654" s="139"/>
      <c r="N654" s="139"/>
      <c r="O654" s="139"/>
      <c r="P654" s="139"/>
      <c r="R654" s="139" t="s">
        <v>439</v>
      </c>
      <c r="S654" s="139"/>
      <c r="T654" s="139"/>
      <c r="U654" s="140">
        <v>145.76</v>
      </c>
    </row>
    <row r="655" spans="2:21" x14ac:dyDescent="0.25">
      <c r="B655" s="138" t="s">
        <v>148</v>
      </c>
      <c r="C655" s="138"/>
      <c r="D655" s="138"/>
      <c r="E655" s="138"/>
      <c r="F655" s="138"/>
      <c r="G655" s="138"/>
      <c r="H655" s="138"/>
      <c r="I655" s="139" t="s">
        <v>440</v>
      </c>
      <c r="J655" s="139"/>
      <c r="K655" s="139"/>
      <c r="L655" s="139" t="s">
        <v>276</v>
      </c>
      <c r="M655" s="139"/>
      <c r="N655" s="139"/>
      <c r="O655" s="139"/>
      <c r="P655" s="139"/>
      <c r="R655" s="139" t="s">
        <v>427</v>
      </c>
      <c r="S655" s="139"/>
      <c r="T655" s="139"/>
      <c r="U655" s="140">
        <v>26.99</v>
      </c>
    </row>
    <row r="656" spans="2:21" x14ac:dyDescent="0.25">
      <c r="B656" s="138" t="s">
        <v>148</v>
      </c>
      <c r="C656" s="138"/>
      <c r="D656" s="138"/>
      <c r="E656" s="138"/>
      <c r="F656" s="138"/>
      <c r="G656" s="138"/>
      <c r="H656" s="138"/>
      <c r="I656" s="139" t="s">
        <v>440</v>
      </c>
      <c r="J656" s="139"/>
      <c r="K656" s="139"/>
      <c r="L656" s="139" t="s">
        <v>276</v>
      </c>
      <c r="M656" s="139"/>
      <c r="N656" s="139"/>
      <c r="O656" s="139"/>
      <c r="P656" s="139"/>
      <c r="R656" s="139" t="s">
        <v>427</v>
      </c>
      <c r="S656" s="139"/>
      <c r="T656" s="139"/>
      <c r="U656" s="140">
        <v>145.84</v>
      </c>
    </row>
    <row r="657" spans="2:21" x14ac:dyDescent="0.25">
      <c r="B657" s="138" t="s">
        <v>148</v>
      </c>
      <c r="C657" s="138"/>
      <c r="D657" s="138"/>
      <c r="E657" s="138"/>
      <c r="F657" s="138"/>
      <c r="G657" s="138"/>
      <c r="H657" s="138"/>
      <c r="I657" s="139" t="s">
        <v>441</v>
      </c>
      <c r="J657" s="139"/>
      <c r="K657" s="139"/>
      <c r="L657" s="139" t="s">
        <v>276</v>
      </c>
      <c r="M657" s="139"/>
      <c r="N657" s="139"/>
      <c r="O657" s="139"/>
      <c r="P657" s="139"/>
      <c r="R657" s="139" t="s">
        <v>427</v>
      </c>
      <c r="S657" s="139"/>
      <c r="T657" s="139"/>
      <c r="U657" s="140">
        <v>16</v>
      </c>
    </row>
    <row r="658" spans="2:21" x14ac:dyDescent="0.25">
      <c r="B658" s="138" t="s">
        <v>148</v>
      </c>
      <c r="C658" s="138"/>
      <c r="D658" s="138"/>
      <c r="E658" s="138"/>
      <c r="F658" s="138"/>
      <c r="G658" s="138"/>
      <c r="H658" s="138"/>
      <c r="I658" s="139" t="s">
        <v>441</v>
      </c>
      <c r="J658" s="139"/>
      <c r="K658" s="139"/>
      <c r="L658" s="139" t="s">
        <v>276</v>
      </c>
      <c r="M658" s="139"/>
      <c r="N658" s="139"/>
      <c r="O658" s="139"/>
      <c r="P658" s="139"/>
      <c r="R658" s="139" t="s">
        <v>427</v>
      </c>
      <c r="S658" s="139"/>
      <c r="T658" s="139"/>
      <c r="U658" s="140">
        <v>42</v>
      </c>
    </row>
    <row r="659" spans="2:21" x14ac:dyDescent="0.25">
      <c r="B659" s="138" t="s">
        <v>148</v>
      </c>
      <c r="C659" s="138"/>
      <c r="D659" s="138"/>
      <c r="E659" s="138"/>
      <c r="F659" s="138"/>
      <c r="G659" s="138"/>
      <c r="H659" s="138"/>
      <c r="I659" s="139" t="s">
        <v>441</v>
      </c>
      <c r="J659" s="139"/>
      <c r="K659" s="139"/>
      <c r="L659" s="139" t="s">
        <v>276</v>
      </c>
      <c r="M659" s="139"/>
      <c r="N659" s="139"/>
      <c r="O659" s="139"/>
      <c r="P659" s="139"/>
      <c r="R659" s="139" t="s">
        <v>427</v>
      </c>
      <c r="S659" s="139"/>
      <c r="T659" s="139"/>
      <c r="U659" s="140">
        <v>47</v>
      </c>
    </row>
    <row r="660" spans="2:21" x14ac:dyDescent="0.25">
      <c r="B660" s="138" t="s">
        <v>148</v>
      </c>
      <c r="C660" s="138"/>
      <c r="D660" s="138"/>
      <c r="E660" s="138"/>
      <c r="F660" s="138"/>
      <c r="G660" s="138"/>
      <c r="H660" s="138"/>
      <c r="I660" s="139" t="s">
        <v>429</v>
      </c>
      <c r="J660" s="139"/>
      <c r="K660" s="139"/>
      <c r="L660" s="139" t="s">
        <v>413</v>
      </c>
      <c r="M660" s="139"/>
      <c r="N660" s="139"/>
      <c r="O660" s="139"/>
      <c r="P660" s="139"/>
      <c r="R660" s="141" t="s">
        <v>432</v>
      </c>
      <c r="S660" s="141"/>
      <c r="T660" s="141"/>
      <c r="U660" s="140">
        <v>4.0999999999999996</v>
      </c>
    </row>
    <row r="661" spans="2:21" x14ac:dyDescent="0.25">
      <c r="R661" s="141"/>
      <c r="S661" s="141"/>
      <c r="T661" s="141"/>
    </row>
    <row r="662" spans="2:21" x14ac:dyDescent="0.25">
      <c r="B662" s="138" t="s">
        <v>158</v>
      </c>
      <c r="C662" s="138"/>
      <c r="D662" s="138"/>
      <c r="E662" s="138"/>
      <c r="F662" s="138"/>
      <c r="G662" s="138"/>
      <c r="H662" s="138"/>
      <c r="I662" s="139" t="s">
        <v>442</v>
      </c>
      <c r="J662" s="139"/>
      <c r="K662" s="139"/>
      <c r="L662" s="139" t="s">
        <v>443</v>
      </c>
      <c r="M662" s="139"/>
      <c r="N662" s="139"/>
      <c r="O662" s="139"/>
      <c r="P662" s="139"/>
      <c r="R662" s="141" t="s">
        <v>444</v>
      </c>
      <c r="S662" s="141"/>
      <c r="T662" s="141"/>
      <c r="U662" s="140">
        <v>85.75</v>
      </c>
    </row>
    <row r="663" spans="2:21" x14ac:dyDescent="0.25">
      <c r="R663" s="141"/>
      <c r="S663" s="141"/>
      <c r="T663" s="141"/>
    </row>
    <row r="664" spans="2:21" x14ac:dyDescent="0.25">
      <c r="B664" s="138" t="s">
        <v>158</v>
      </c>
      <c r="C664" s="138"/>
      <c r="D664" s="138"/>
      <c r="E664" s="138"/>
      <c r="F664" s="138"/>
      <c r="G664" s="138"/>
      <c r="H664" s="138"/>
      <c r="I664" s="139" t="s">
        <v>445</v>
      </c>
      <c r="J664" s="139"/>
      <c r="K664" s="139"/>
      <c r="L664" s="139" t="s">
        <v>276</v>
      </c>
      <c r="M664" s="139"/>
      <c r="N664" s="139"/>
      <c r="O664" s="139"/>
      <c r="P664" s="139"/>
      <c r="R664" s="139" t="s">
        <v>427</v>
      </c>
      <c r="S664" s="139"/>
      <c r="T664" s="139"/>
      <c r="U664" s="140">
        <v>37.96</v>
      </c>
    </row>
    <row r="665" spans="2:21" x14ac:dyDescent="0.25">
      <c r="B665" s="138" t="s">
        <v>158</v>
      </c>
      <c r="C665" s="138"/>
      <c r="D665" s="138"/>
      <c r="E665" s="138"/>
      <c r="F665" s="138"/>
      <c r="G665" s="138"/>
      <c r="H665" s="138"/>
      <c r="I665" s="139" t="s">
        <v>445</v>
      </c>
      <c r="J665" s="139"/>
      <c r="K665" s="139"/>
      <c r="L665" s="139" t="s">
        <v>386</v>
      </c>
      <c r="M665" s="139"/>
      <c r="N665" s="139"/>
      <c r="O665" s="139"/>
      <c r="P665" s="139"/>
      <c r="R665" s="141" t="s">
        <v>428</v>
      </c>
      <c r="S665" s="141"/>
      <c r="T665" s="141"/>
      <c r="U665" s="140">
        <v>141.35</v>
      </c>
    </row>
    <row r="666" spans="2:21" x14ac:dyDescent="0.25">
      <c r="R666" s="141"/>
      <c r="S666" s="141"/>
      <c r="T666" s="141"/>
    </row>
    <row r="667" spans="2:21" x14ac:dyDescent="0.25">
      <c r="B667" s="138" t="s">
        <v>158</v>
      </c>
      <c r="C667" s="138"/>
      <c r="D667" s="138"/>
      <c r="E667" s="138"/>
      <c r="F667" s="138"/>
      <c r="G667" s="138"/>
      <c r="H667" s="138"/>
      <c r="I667" s="139" t="s">
        <v>84</v>
      </c>
      <c r="J667" s="139"/>
      <c r="K667" s="139"/>
      <c r="L667" s="139" t="s">
        <v>386</v>
      </c>
      <c r="M667" s="139"/>
      <c r="N667" s="139"/>
      <c r="O667" s="139"/>
      <c r="P667" s="139"/>
      <c r="R667" s="141" t="s">
        <v>428</v>
      </c>
      <c r="S667" s="141"/>
      <c r="T667" s="141"/>
      <c r="U667" s="140">
        <v>66.66</v>
      </c>
    </row>
    <row r="668" spans="2:21" x14ac:dyDescent="0.25">
      <c r="R668" s="141"/>
      <c r="S668" s="141"/>
      <c r="T668" s="141"/>
    </row>
    <row r="669" spans="2:21" x14ac:dyDescent="0.25">
      <c r="B669" s="138" t="s">
        <v>158</v>
      </c>
      <c r="C669" s="138"/>
      <c r="D669" s="138"/>
      <c r="E669" s="138"/>
      <c r="F669" s="138"/>
      <c r="G669" s="138"/>
      <c r="H669" s="138"/>
      <c r="I669" s="139" t="s">
        <v>446</v>
      </c>
      <c r="J669" s="139"/>
      <c r="K669" s="139"/>
      <c r="L669" s="139" t="s">
        <v>386</v>
      </c>
      <c r="M669" s="139"/>
      <c r="N669" s="139"/>
      <c r="O669" s="139"/>
      <c r="P669" s="139"/>
      <c r="R669" s="141" t="s">
        <v>447</v>
      </c>
      <c r="S669" s="141"/>
      <c r="T669" s="141"/>
      <c r="U669" s="140">
        <v>6.99</v>
      </c>
    </row>
    <row r="670" spans="2:21" x14ac:dyDescent="0.25">
      <c r="R670" s="141"/>
      <c r="S670" s="141"/>
      <c r="T670" s="141"/>
    </row>
    <row r="671" spans="2:21" x14ac:dyDescent="0.25">
      <c r="B671" s="138" t="s">
        <v>158</v>
      </c>
      <c r="C671" s="138"/>
      <c r="D671" s="138"/>
      <c r="E671" s="138"/>
      <c r="F671" s="138"/>
      <c r="G671" s="138"/>
      <c r="H671" s="138"/>
      <c r="I671" s="139" t="s">
        <v>429</v>
      </c>
      <c r="J671" s="139"/>
      <c r="K671" s="139"/>
      <c r="L671" s="139" t="s">
        <v>386</v>
      </c>
      <c r="M671" s="139"/>
      <c r="N671" s="139"/>
      <c r="O671" s="139"/>
      <c r="P671" s="139"/>
      <c r="R671" s="141" t="s">
        <v>432</v>
      </c>
      <c r="S671" s="141"/>
      <c r="T671" s="141"/>
      <c r="U671" s="140">
        <v>6.15</v>
      </c>
    </row>
    <row r="672" spans="2:21" x14ac:dyDescent="0.25">
      <c r="R672" s="141"/>
      <c r="S672" s="141"/>
      <c r="T672" s="141"/>
    </row>
    <row r="673" spans="2:21" x14ac:dyDescent="0.25">
      <c r="B673" s="138" t="s">
        <v>170</v>
      </c>
      <c r="C673" s="138"/>
      <c r="D673" s="138"/>
      <c r="E673" s="138"/>
      <c r="F673" s="138"/>
      <c r="G673" s="138"/>
      <c r="H673" s="138"/>
      <c r="I673" s="139" t="s">
        <v>448</v>
      </c>
      <c r="J673" s="139"/>
      <c r="K673" s="139"/>
      <c r="L673" s="139" t="s">
        <v>435</v>
      </c>
      <c r="M673" s="139"/>
      <c r="N673" s="139"/>
      <c r="O673" s="139"/>
      <c r="P673" s="139"/>
      <c r="R673" s="139" t="s">
        <v>436</v>
      </c>
      <c r="S673" s="139"/>
      <c r="T673" s="139"/>
      <c r="U673" s="140">
        <v>47.53</v>
      </c>
    </row>
    <row r="674" spans="2:21" x14ac:dyDescent="0.25">
      <c r="B674" s="138" t="s">
        <v>178</v>
      </c>
      <c r="C674" s="138"/>
      <c r="D674" s="138"/>
      <c r="E674" s="138"/>
      <c r="F674" s="138"/>
      <c r="G674" s="138"/>
      <c r="H674" s="138"/>
      <c r="I674" s="139" t="s">
        <v>449</v>
      </c>
      <c r="J674" s="139"/>
      <c r="K674" s="139"/>
      <c r="L674" s="139" t="s">
        <v>443</v>
      </c>
      <c r="M674" s="139"/>
      <c r="N674" s="139"/>
      <c r="O674" s="139"/>
      <c r="P674" s="139"/>
      <c r="R674" s="141" t="s">
        <v>450</v>
      </c>
      <c r="S674" s="141"/>
      <c r="T674" s="141"/>
      <c r="U674" s="140">
        <v>68.83</v>
      </c>
    </row>
    <row r="675" spans="2:21" x14ac:dyDescent="0.25">
      <c r="R675" s="141"/>
      <c r="S675" s="141"/>
      <c r="T675" s="141"/>
    </row>
    <row r="676" spans="2:21" x14ac:dyDescent="0.25">
      <c r="B676" s="138" t="s">
        <v>178</v>
      </c>
      <c r="C676" s="138"/>
      <c r="D676" s="138"/>
      <c r="E676" s="138"/>
      <c r="F676" s="138"/>
      <c r="G676" s="138"/>
      <c r="H676" s="138"/>
      <c r="I676" s="139" t="s">
        <v>451</v>
      </c>
      <c r="J676" s="139"/>
      <c r="K676" s="139"/>
      <c r="L676" s="139" t="s">
        <v>413</v>
      </c>
      <c r="M676" s="139"/>
      <c r="N676" s="139"/>
      <c r="O676" s="139"/>
      <c r="P676" s="139"/>
      <c r="R676" s="141" t="s">
        <v>432</v>
      </c>
      <c r="S676" s="141"/>
      <c r="T676" s="141"/>
      <c r="U676" s="140">
        <v>14.35</v>
      </c>
    </row>
    <row r="677" spans="2:21" x14ac:dyDescent="0.25">
      <c r="R677" s="141"/>
      <c r="S677" s="141"/>
      <c r="T677" s="141"/>
    </row>
    <row r="678" spans="2:21" x14ac:dyDescent="0.25">
      <c r="B678" s="138" t="s">
        <v>184</v>
      </c>
      <c r="C678" s="138"/>
      <c r="D678" s="138"/>
      <c r="E678" s="138"/>
      <c r="F678" s="138"/>
      <c r="G678" s="138"/>
      <c r="H678" s="138"/>
      <c r="I678" s="139" t="s">
        <v>91</v>
      </c>
      <c r="J678" s="139"/>
      <c r="K678" s="139"/>
      <c r="L678" s="139" t="s">
        <v>276</v>
      </c>
      <c r="M678" s="139"/>
      <c r="N678" s="139"/>
      <c r="O678" s="139"/>
      <c r="P678" s="139"/>
      <c r="R678" s="139" t="s">
        <v>439</v>
      </c>
      <c r="S678" s="139"/>
      <c r="T678" s="139"/>
      <c r="U678" s="140">
        <v>49.94</v>
      </c>
    </row>
    <row r="679" spans="2:21" x14ac:dyDescent="0.25">
      <c r="B679" s="138" t="s">
        <v>184</v>
      </c>
      <c r="C679" s="138"/>
      <c r="D679" s="138"/>
      <c r="E679" s="138"/>
      <c r="F679" s="138"/>
      <c r="G679" s="138"/>
      <c r="H679" s="138"/>
      <c r="I679" s="139" t="s">
        <v>452</v>
      </c>
      <c r="J679" s="139"/>
      <c r="K679" s="139"/>
      <c r="L679" s="139" t="s">
        <v>276</v>
      </c>
      <c r="M679" s="139"/>
      <c r="N679" s="139"/>
      <c r="O679" s="139"/>
      <c r="P679" s="139"/>
      <c r="R679" s="139" t="s">
        <v>427</v>
      </c>
      <c r="S679" s="139"/>
      <c r="T679" s="139"/>
      <c r="U679" s="140">
        <v>121.6</v>
      </c>
    </row>
    <row r="680" spans="2:21" x14ac:dyDescent="0.25">
      <c r="B680" s="138" t="s">
        <v>184</v>
      </c>
      <c r="C680" s="138"/>
      <c r="D680" s="138"/>
      <c r="E680" s="138"/>
      <c r="F680" s="138"/>
      <c r="G680" s="138"/>
      <c r="H680" s="138"/>
      <c r="I680" s="139" t="s">
        <v>453</v>
      </c>
      <c r="J680" s="139"/>
      <c r="K680" s="139"/>
      <c r="L680" s="139" t="s">
        <v>386</v>
      </c>
      <c r="M680" s="139"/>
      <c r="N680" s="139"/>
      <c r="O680" s="139"/>
      <c r="P680" s="139"/>
      <c r="R680" s="141" t="s">
        <v>428</v>
      </c>
      <c r="S680" s="141"/>
      <c r="T680" s="141"/>
      <c r="U680" s="140">
        <v>368.15</v>
      </c>
    </row>
    <row r="681" spans="2:21" x14ac:dyDescent="0.25">
      <c r="R681" s="141"/>
      <c r="S681" s="141"/>
      <c r="T681" s="141"/>
    </row>
    <row r="682" spans="2:21" x14ac:dyDescent="0.25">
      <c r="B682" s="138" t="s">
        <v>184</v>
      </c>
      <c r="C682" s="138"/>
      <c r="D682" s="138"/>
      <c r="E682" s="138"/>
      <c r="F682" s="138"/>
      <c r="G682" s="138"/>
      <c r="H682" s="138"/>
      <c r="I682" s="139" t="s">
        <v>453</v>
      </c>
      <c r="J682" s="139"/>
      <c r="K682" s="139"/>
      <c r="L682" s="139" t="s">
        <v>386</v>
      </c>
      <c r="M682" s="139"/>
      <c r="N682" s="139"/>
      <c r="O682" s="139"/>
      <c r="P682" s="139"/>
      <c r="R682" s="141" t="s">
        <v>428</v>
      </c>
      <c r="S682" s="141"/>
      <c r="T682" s="141"/>
      <c r="U682" s="140">
        <v>128.38</v>
      </c>
    </row>
    <row r="683" spans="2:21" x14ac:dyDescent="0.25">
      <c r="R683" s="141"/>
      <c r="S683" s="141"/>
      <c r="T683" s="141"/>
    </row>
    <row r="684" spans="2:21" x14ac:dyDescent="0.25">
      <c r="B684" s="138" t="s">
        <v>184</v>
      </c>
      <c r="C684" s="138"/>
      <c r="D684" s="138"/>
      <c r="E684" s="138"/>
      <c r="F684" s="138"/>
      <c r="G684" s="138"/>
      <c r="H684" s="138"/>
      <c r="I684" s="139" t="s">
        <v>453</v>
      </c>
      <c r="J684" s="139"/>
      <c r="K684" s="139"/>
      <c r="L684" s="139" t="s">
        <v>386</v>
      </c>
      <c r="M684" s="139"/>
      <c r="N684" s="139"/>
      <c r="O684" s="139"/>
      <c r="P684" s="139"/>
      <c r="R684" s="141" t="s">
        <v>428</v>
      </c>
      <c r="S684" s="141"/>
      <c r="T684" s="141"/>
      <c r="U684" s="140">
        <v>156.49</v>
      </c>
    </row>
    <row r="685" spans="2:21" x14ac:dyDescent="0.25">
      <c r="R685" s="141"/>
      <c r="S685" s="141"/>
      <c r="T685" s="141"/>
    </row>
    <row r="686" spans="2:21" x14ac:dyDescent="0.25">
      <c r="B686" s="138" t="s">
        <v>184</v>
      </c>
      <c r="C686" s="138"/>
      <c r="D686" s="138"/>
      <c r="E686" s="138"/>
      <c r="F686" s="138"/>
      <c r="G686" s="138"/>
      <c r="H686" s="138"/>
      <c r="I686" s="139" t="s">
        <v>454</v>
      </c>
      <c r="J686" s="139"/>
      <c r="K686" s="139"/>
      <c r="L686" s="139" t="s">
        <v>386</v>
      </c>
      <c r="M686" s="139"/>
      <c r="N686" s="139"/>
      <c r="O686" s="139"/>
      <c r="P686" s="139"/>
      <c r="R686" s="141" t="s">
        <v>428</v>
      </c>
      <c r="S686" s="141"/>
      <c r="T686" s="141"/>
      <c r="U686" s="140">
        <v>16</v>
      </c>
    </row>
    <row r="687" spans="2:21" x14ac:dyDescent="0.25">
      <c r="R687" s="141"/>
      <c r="S687" s="141"/>
      <c r="T687" s="141"/>
    </row>
    <row r="688" spans="2:21" ht="15.75" customHeight="1" x14ac:dyDescent="0.25"/>
    <row r="689" spans="1:22" ht="11.25" customHeight="1" x14ac:dyDescent="0.25"/>
    <row r="690" spans="1:22" ht="13.5" customHeight="1" x14ac:dyDescent="0.25">
      <c r="A690" s="141" t="s">
        <v>127</v>
      </c>
      <c r="B690" s="141"/>
      <c r="C690" s="141"/>
      <c r="D690" s="141"/>
      <c r="E690" s="141"/>
      <c r="F690" s="141"/>
      <c r="G690" s="141"/>
      <c r="H690" s="141"/>
      <c r="I690" s="141"/>
      <c r="J690" s="141"/>
      <c r="K690" s="141"/>
      <c r="L690" s="141"/>
      <c r="M690" s="141"/>
      <c r="P690" s="142" t="s">
        <v>455</v>
      </c>
      <c r="Q690" s="142"/>
      <c r="R690" s="142"/>
      <c r="S690" s="142"/>
      <c r="T690" s="142"/>
      <c r="U690" s="142"/>
      <c r="V690" s="142"/>
    </row>
    <row r="691" spans="1:22" ht="20.25" customHeight="1" x14ac:dyDescent="0.25">
      <c r="A691" s="143" t="s">
        <v>129</v>
      </c>
      <c r="B691" s="143"/>
      <c r="C691" s="143"/>
      <c r="D691" s="143"/>
      <c r="E691" s="143"/>
      <c r="F691" s="143"/>
      <c r="G691" s="143"/>
      <c r="H691" s="143"/>
      <c r="I691" s="143"/>
      <c r="J691" s="143"/>
      <c r="K691" s="143"/>
      <c r="L691" s="143"/>
      <c r="M691" s="143"/>
      <c r="N691" s="143"/>
      <c r="O691" s="143"/>
      <c r="P691" s="143"/>
      <c r="Q691" s="143"/>
      <c r="R691" s="143"/>
      <c r="S691" s="143"/>
      <c r="T691" s="143"/>
      <c r="U691" s="143"/>
    </row>
    <row r="692" spans="1:22" ht="7.5" customHeight="1" x14ac:dyDescent="0.25"/>
    <row r="693" spans="1:22" x14ac:dyDescent="0.25">
      <c r="A693" s="137" t="s">
        <v>426</v>
      </c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</row>
    <row r="694" spans="1:22" ht="6" customHeight="1" x14ac:dyDescent="0.25"/>
    <row r="695" spans="1:22" x14ac:dyDescent="0.25">
      <c r="B695" s="138" t="s">
        <v>186</v>
      </c>
      <c r="C695" s="138"/>
      <c r="D695" s="138"/>
      <c r="E695" s="138"/>
      <c r="F695" s="138"/>
      <c r="G695" s="138"/>
      <c r="H695" s="138"/>
      <c r="I695" s="139" t="s">
        <v>429</v>
      </c>
      <c r="J695" s="139"/>
      <c r="K695" s="139"/>
      <c r="L695" s="139" t="s">
        <v>413</v>
      </c>
      <c r="M695" s="139"/>
      <c r="N695" s="139"/>
      <c r="O695" s="139"/>
      <c r="P695" s="139"/>
      <c r="R695" s="141" t="s">
        <v>432</v>
      </c>
      <c r="S695" s="141"/>
      <c r="T695" s="141"/>
      <c r="U695" s="140">
        <v>2.0499999999999998</v>
      </c>
    </row>
    <row r="696" spans="1:22" x14ac:dyDescent="0.25">
      <c r="R696" s="141"/>
      <c r="S696" s="141"/>
      <c r="T696" s="141"/>
    </row>
    <row r="697" spans="1:22" x14ac:dyDescent="0.25">
      <c r="B697" s="138" t="s">
        <v>191</v>
      </c>
      <c r="C697" s="138"/>
      <c r="D697" s="138"/>
      <c r="E697" s="138"/>
      <c r="F697" s="138"/>
      <c r="G697" s="138"/>
      <c r="H697" s="138"/>
      <c r="I697" s="139" t="s">
        <v>456</v>
      </c>
      <c r="J697" s="139"/>
      <c r="K697" s="139"/>
      <c r="L697" s="139" t="s">
        <v>386</v>
      </c>
      <c r="M697" s="139"/>
      <c r="N697" s="139"/>
      <c r="O697" s="139"/>
      <c r="P697" s="139"/>
      <c r="R697" s="141" t="s">
        <v>447</v>
      </c>
      <c r="S697" s="141"/>
      <c r="T697" s="141"/>
      <c r="U697" s="140">
        <v>36.99</v>
      </c>
    </row>
    <row r="698" spans="1:22" x14ac:dyDescent="0.25">
      <c r="R698" s="141"/>
      <c r="S698" s="141"/>
      <c r="T698" s="141"/>
    </row>
    <row r="699" spans="1:22" x14ac:dyDescent="0.25">
      <c r="B699" s="138" t="s">
        <v>197</v>
      </c>
      <c r="C699" s="138"/>
      <c r="D699" s="138"/>
      <c r="E699" s="138"/>
      <c r="F699" s="138"/>
      <c r="G699" s="138"/>
      <c r="H699" s="138"/>
      <c r="I699" s="139" t="s">
        <v>451</v>
      </c>
      <c r="J699" s="139"/>
      <c r="K699" s="139"/>
      <c r="R699" s="139" t="s">
        <v>457</v>
      </c>
      <c r="S699" s="139"/>
      <c r="T699" s="139"/>
      <c r="U699" s="140">
        <v>35.5</v>
      </c>
    </row>
    <row r="700" spans="1:22" x14ac:dyDescent="0.25">
      <c r="B700" s="138" t="s">
        <v>203</v>
      </c>
      <c r="C700" s="138"/>
      <c r="D700" s="138"/>
      <c r="E700" s="138"/>
      <c r="F700" s="138"/>
      <c r="G700" s="138"/>
      <c r="H700" s="138"/>
      <c r="I700" s="139" t="s">
        <v>451</v>
      </c>
      <c r="J700" s="139"/>
      <c r="K700" s="139"/>
      <c r="U700" s="140">
        <v>4.0999999999999996</v>
      </c>
    </row>
    <row r="701" spans="1:22" x14ac:dyDescent="0.25">
      <c r="B701" s="138" t="s">
        <v>203</v>
      </c>
      <c r="C701" s="138"/>
      <c r="D701" s="138"/>
      <c r="E701" s="138"/>
      <c r="F701" s="138"/>
      <c r="G701" s="138"/>
      <c r="H701" s="138"/>
      <c r="I701" s="139" t="s">
        <v>458</v>
      </c>
      <c r="J701" s="139"/>
      <c r="K701" s="139"/>
      <c r="L701" s="139" t="s">
        <v>386</v>
      </c>
      <c r="M701" s="139"/>
      <c r="N701" s="139"/>
      <c r="O701" s="139"/>
      <c r="P701" s="139"/>
      <c r="R701" s="141" t="s">
        <v>428</v>
      </c>
      <c r="S701" s="141"/>
      <c r="T701" s="141"/>
      <c r="U701" s="140">
        <v>38</v>
      </c>
    </row>
    <row r="702" spans="1:22" x14ac:dyDescent="0.25">
      <c r="R702" s="141"/>
      <c r="S702" s="141"/>
      <c r="T702" s="141"/>
    </row>
    <row r="703" spans="1:22" x14ac:dyDescent="0.25">
      <c r="B703" s="138" t="s">
        <v>211</v>
      </c>
      <c r="C703" s="138"/>
      <c r="D703" s="138"/>
      <c r="E703" s="138"/>
      <c r="F703" s="138"/>
      <c r="G703" s="138"/>
      <c r="H703" s="138"/>
      <c r="I703" s="139" t="s">
        <v>449</v>
      </c>
      <c r="J703" s="139"/>
      <c r="K703" s="139"/>
      <c r="L703" s="139" t="s">
        <v>443</v>
      </c>
      <c r="M703" s="139"/>
      <c r="N703" s="139"/>
      <c r="O703" s="139"/>
      <c r="P703" s="139"/>
      <c r="R703" s="139" t="s">
        <v>459</v>
      </c>
      <c r="S703" s="139"/>
      <c r="T703" s="139"/>
      <c r="U703" s="140">
        <v>56</v>
      </c>
    </row>
    <row r="704" spans="1:22" x14ac:dyDescent="0.25">
      <c r="B704" s="138" t="s">
        <v>211</v>
      </c>
      <c r="C704" s="138"/>
      <c r="D704" s="138"/>
      <c r="E704" s="138"/>
      <c r="F704" s="138"/>
      <c r="G704" s="138"/>
      <c r="H704" s="138"/>
      <c r="I704" s="139" t="s">
        <v>209</v>
      </c>
      <c r="J704" s="139"/>
      <c r="K704" s="139"/>
      <c r="L704" s="139" t="s">
        <v>276</v>
      </c>
      <c r="M704" s="139"/>
      <c r="N704" s="139"/>
      <c r="O704" s="139"/>
      <c r="P704" s="139"/>
      <c r="R704" s="139" t="s">
        <v>427</v>
      </c>
      <c r="S704" s="139"/>
      <c r="T704" s="139"/>
      <c r="U704" s="140">
        <v>96.84</v>
      </c>
    </row>
    <row r="705" spans="2:21" x14ac:dyDescent="0.25">
      <c r="B705" s="138" t="s">
        <v>211</v>
      </c>
      <c r="C705" s="138"/>
      <c r="D705" s="138"/>
      <c r="E705" s="138"/>
      <c r="F705" s="138"/>
      <c r="G705" s="138"/>
      <c r="H705" s="138"/>
      <c r="I705" s="139" t="s">
        <v>460</v>
      </c>
      <c r="J705" s="139"/>
      <c r="K705" s="139"/>
      <c r="L705" s="139" t="s">
        <v>276</v>
      </c>
      <c r="M705" s="139"/>
      <c r="N705" s="139"/>
      <c r="O705" s="139"/>
      <c r="P705" s="139"/>
      <c r="R705" s="139" t="s">
        <v>427</v>
      </c>
      <c r="S705" s="139"/>
      <c r="T705" s="139"/>
      <c r="U705" s="140">
        <v>152.1</v>
      </c>
    </row>
    <row r="706" spans="2:21" x14ac:dyDescent="0.25">
      <c r="B706" s="138" t="s">
        <v>211</v>
      </c>
      <c r="C706" s="138"/>
      <c r="D706" s="138"/>
      <c r="E706" s="138"/>
      <c r="F706" s="138"/>
      <c r="G706" s="138"/>
      <c r="H706" s="138"/>
      <c r="I706" s="139" t="s">
        <v>429</v>
      </c>
      <c r="J706" s="139"/>
      <c r="K706" s="139"/>
      <c r="L706" s="139" t="s">
        <v>413</v>
      </c>
      <c r="M706" s="139"/>
      <c r="N706" s="139"/>
      <c r="O706" s="139"/>
      <c r="P706" s="139"/>
      <c r="R706" s="139" t="s">
        <v>430</v>
      </c>
      <c r="S706" s="139"/>
      <c r="T706" s="139"/>
      <c r="U706" s="140">
        <v>25.65</v>
      </c>
    </row>
    <row r="707" spans="2:21" x14ac:dyDescent="0.25">
      <c r="B707" s="138" t="s">
        <v>211</v>
      </c>
      <c r="C707" s="138"/>
      <c r="D707" s="138"/>
      <c r="E707" s="138"/>
      <c r="F707" s="138"/>
      <c r="G707" s="138"/>
      <c r="H707" s="138"/>
      <c r="I707" s="139" t="s">
        <v>461</v>
      </c>
      <c r="J707" s="139"/>
      <c r="K707" s="139"/>
      <c r="U707" s="140">
        <v>102.97</v>
      </c>
    </row>
    <row r="708" spans="2:21" x14ac:dyDescent="0.25">
      <c r="B708" s="138" t="s">
        <v>221</v>
      </c>
      <c r="C708" s="138"/>
      <c r="D708" s="138"/>
      <c r="E708" s="138"/>
      <c r="F708" s="138"/>
      <c r="G708" s="138"/>
      <c r="H708" s="138"/>
      <c r="I708" s="139" t="s">
        <v>456</v>
      </c>
      <c r="J708" s="139"/>
      <c r="K708" s="139"/>
      <c r="U708" s="140">
        <v>-2</v>
      </c>
    </row>
    <row r="709" spans="2:21" x14ac:dyDescent="0.25">
      <c r="B709" s="138" t="s">
        <v>226</v>
      </c>
      <c r="C709" s="138"/>
      <c r="D709" s="138"/>
      <c r="E709" s="138"/>
      <c r="F709" s="138"/>
      <c r="G709" s="138"/>
      <c r="H709" s="138"/>
      <c r="I709" s="139" t="s">
        <v>462</v>
      </c>
      <c r="J709" s="139"/>
      <c r="K709" s="139"/>
      <c r="U709" s="140">
        <v>2.0499999999999998</v>
      </c>
    </row>
    <row r="710" spans="2:21" x14ac:dyDescent="0.25">
      <c r="B710" s="138" t="s">
        <v>226</v>
      </c>
      <c r="C710" s="138"/>
      <c r="D710" s="138"/>
      <c r="E710" s="138"/>
      <c r="F710" s="138"/>
      <c r="G710" s="138"/>
      <c r="H710" s="138"/>
      <c r="I710" s="139" t="s">
        <v>84</v>
      </c>
      <c r="J710" s="139"/>
      <c r="K710" s="139"/>
      <c r="L710" s="139" t="s">
        <v>435</v>
      </c>
      <c r="M710" s="139"/>
      <c r="N710" s="139"/>
      <c r="O710" s="139"/>
      <c r="P710" s="139"/>
      <c r="R710" s="139" t="s">
        <v>436</v>
      </c>
      <c r="S710" s="139"/>
      <c r="T710" s="139"/>
      <c r="U710" s="140">
        <v>202.75</v>
      </c>
    </row>
    <row r="711" spans="2:21" x14ac:dyDescent="0.25">
      <c r="B711" s="138" t="s">
        <v>237</v>
      </c>
      <c r="C711" s="138"/>
      <c r="D711" s="138"/>
      <c r="E711" s="138"/>
      <c r="F711" s="138"/>
      <c r="G711" s="138"/>
      <c r="H711" s="138"/>
      <c r="I711" s="139" t="s">
        <v>429</v>
      </c>
      <c r="J711" s="139"/>
      <c r="K711" s="139"/>
      <c r="U711" s="140">
        <v>2.0499999999999998</v>
      </c>
    </row>
    <row r="712" spans="2:21" x14ac:dyDescent="0.25">
      <c r="B712" s="138" t="s">
        <v>237</v>
      </c>
      <c r="C712" s="138"/>
      <c r="D712" s="138"/>
      <c r="E712" s="138"/>
      <c r="F712" s="138"/>
      <c r="G712" s="138"/>
      <c r="H712" s="138"/>
      <c r="I712" s="139" t="s">
        <v>429</v>
      </c>
      <c r="J712" s="139"/>
      <c r="K712" s="139"/>
      <c r="L712" s="139" t="s">
        <v>413</v>
      </c>
      <c r="M712" s="139"/>
      <c r="N712" s="139"/>
      <c r="O712" s="139"/>
      <c r="P712" s="139"/>
      <c r="R712" s="139" t="s">
        <v>430</v>
      </c>
      <c r="S712" s="139"/>
      <c r="T712" s="139"/>
      <c r="U712" s="140">
        <v>4.4000000000000004</v>
      </c>
    </row>
    <row r="713" spans="2:21" x14ac:dyDescent="0.25">
      <c r="B713" s="138" t="s">
        <v>237</v>
      </c>
      <c r="C713" s="138"/>
      <c r="D713" s="138"/>
      <c r="E713" s="138"/>
      <c r="F713" s="138"/>
      <c r="G713" s="138"/>
      <c r="H713" s="138"/>
      <c r="I713" s="139" t="s">
        <v>463</v>
      </c>
      <c r="J713" s="139"/>
      <c r="K713" s="139"/>
      <c r="L713" s="139" t="s">
        <v>287</v>
      </c>
      <c r="M713" s="139"/>
      <c r="N713" s="139"/>
      <c r="O713" s="139"/>
      <c r="P713" s="139"/>
      <c r="R713" s="141" t="s">
        <v>464</v>
      </c>
      <c r="S713" s="141"/>
      <c r="T713" s="141"/>
      <c r="U713" s="140">
        <v>82.99</v>
      </c>
    </row>
    <row r="714" spans="2:21" x14ac:dyDescent="0.25">
      <c r="R714" s="141"/>
      <c r="S714" s="141"/>
      <c r="T714" s="141"/>
    </row>
    <row r="715" spans="2:21" x14ac:dyDescent="0.25">
      <c r="B715" s="138" t="s">
        <v>252</v>
      </c>
      <c r="C715" s="138"/>
      <c r="D715" s="138"/>
      <c r="E715" s="138"/>
      <c r="F715" s="138"/>
      <c r="G715" s="138"/>
      <c r="H715" s="138"/>
      <c r="I715" s="139" t="s">
        <v>429</v>
      </c>
      <c r="J715" s="139"/>
      <c r="K715" s="139"/>
      <c r="U715" s="140">
        <v>4.0999999999999996</v>
      </c>
    </row>
    <row r="716" spans="2:21" x14ac:dyDescent="0.25">
      <c r="B716" s="138" t="s">
        <v>252</v>
      </c>
      <c r="C716" s="138"/>
      <c r="D716" s="138"/>
      <c r="E716" s="138"/>
      <c r="F716" s="138"/>
      <c r="G716" s="138"/>
      <c r="H716" s="138"/>
      <c r="I716" s="139" t="s">
        <v>461</v>
      </c>
      <c r="J716" s="139"/>
      <c r="K716" s="139"/>
      <c r="U716" s="140">
        <v>64</v>
      </c>
    </row>
    <row r="717" spans="2:21" x14ac:dyDescent="0.25">
      <c r="B717" s="138" t="s">
        <v>256</v>
      </c>
      <c r="C717" s="138"/>
      <c r="D717" s="138"/>
      <c r="E717" s="138"/>
      <c r="F717" s="138"/>
      <c r="G717" s="138"/>
      <c r="H717" s="138"/>
      <c r="I717" s="139" t="s">
        <v>445</v>
      </c>
      <c r="J717" s="139"/>
      <c r="K717" s="139"/>
      <c r="L717" s="139" t="s">
        <v>386</v>
      </c>
      <c r="M717" s="139"/>
      <c r="N717" s="139"/>
      <c r="O717" s="139"/>
      <c r="P717" s="139"/>
      <c r="R717" s="141" t="s">
        <v>428</v>
      </c>
      <c r="S717" s="141"/>
      <c r="T717" s="141"/>
      <c r="U717" s="140">
        <v>109.2</v>
      </c>
    </row>
    <row r="718" spans="2:21" x14ac:dyDescent="0.25">
      <c r="R718" s="141"/>
      <c r="S718" s="141"/>
      <c r="T718" s="141"/>
    </row>
    <row r="719" spans="2:21" x14ac:dyDescent="0.25">
      <c r="B719" s="138" t="s">
        <v>256</v>
      </c>
      <c r="C719" s="138"/>
      <c r="D719" s="138"/>
      <c r="E719" s="138"/>
      <c r="F719" s="138"/>
      <c r="G719" s="138"/>
      <c r="H719" s="138"/>
      <c r="I719" s="139" t="s">
        <v>209</v>
      </c>
      <c r="J719" s="139"/>
      <c r="K719" s="139"/>
      <c r="L719" s="139" t="s">
        <v>386</v>
      </c>
      <c r="M719" s="139"/>
      <c r="N719" s="139"/>
      <c r="O719" s="139"/>
      <c r="P719" s="139"/>
      <c r="R719" s="141" t="s">
        <v>428</v>
      </c>
      <c r="S719" s="141"/>
      <c r="T719" s="141"/>
      <c r="U719" s="140">
        <v>158.44</v>
      </c>
    </row>
    <row r="720" spans="2:21" x14ac:dyDescent="0.25">
      <c r="R720" s="141"/>
      <c r="S720" s="141"/>
      <c r="T720" s="141"/>
    </row>
    <row r="721" spans="1:21" x14ac:dyDescent="0.25">
      <c r="B721" s="138" t="s">
        <v>256</v>
      </c>
      <c r="C721" s="138"/>
      <c r="D721" s="138"/>
      <c r="E721" s="138"/>
      <c r="F721" s="138"/>
      <c r="G721" s="138"/>
      <c r="H721" s="138"/>
      <c r="I721" s="139" t="s">
        <v>84</v>
      </c>
      <c r="J721" s="139"/>
      <c r="K721" s="139"/>
      <c r="L721" s="139" t="s">
        <v>276</v>
      </c>
      <c r="M721" s="139"/>
      <c r="N721" s="139"/>
      <c r="O721" s="139"/>
      <c r="P721" s="139"/>
      <c r="R721" s="139" t="s">
        <v>427</v>
      </c>
      <c r="S721" s="139"/>
      <c r="T721" s="139"/>
      <c r="U721" s="140">
        <v>19.440000000000001</v>
      </c>
    </row>
    <row r="722" spans="1:21" x14ac:dyDescent="0.25">
      <c r="B722" s="138" t="s">
        <v>256</v>
      </c>
      <c r="C722" s="138"/>
      <c r="D722" s="138"/>
      <c r="E722" s="138"/>
      <c r="F722" s="138"/>
      <c r="G722" s="138"/>
      <c r="H722" s="138"/>
      <c r="I722" s="139" t="s">
        <v>465</v>
      </c>
      <c r="J722" s="139"/>
      <c r="K722" s="139"/>
      <c r="L722" s="139" t="s">
        <v>276</v>
      </c>
      <c r="M722" s="139"/>
      <c r="N722" s="139"/>
      <c r="O722" s="139"/>
      <c r="P722" s="139"/>
      <c r="R722" s="139" t="s">
        <v>427</v>
      </c>
      <c r="S722" s="139"/>
      <c r="T722" s="139"/>
      <c r="U722" s="140">
        <v>184.09</v>
      </c>
    </row>
    <row r="723" spans="1:21" x14ac:dyDescent="0.25">
      <c r="B723" s="138" t="s">
        <v>256</v>
      </c>
      <c r="C723" s="138"/>
      <c r="D723" s="138"/>
      <c r="E723" s="138"/>
      <c r="F723" s="138"/>
      <c r="G723" s="138"/>
      <c r="H723" s="138"/>
      <c r="I723" s="139" t="s">
        <v>465</v>
      </c>
      <c r="J723" s="139"/>
      <c r="K723" s="139"/>
      <c r="L723" s="139" t="s">
        <v>276</v>
      </c>
      <c r="M723" s="139"/>
      <c r="N723" s="139"/>
      <c r="O723" s="139"/>
      <c r="P723" s="139"/>
      <c r="R723" s="139" t="s">
        <v>427</v>
      </c>
      <c r="S723" s="139"/>
      <c r="T723" s="139"/>
      <c r="U723" s="140">
        <v>12.24</v>
      </c>
    </row>
    <row r="724" spans="1:21" x14ac:dyDescent="0.25">
      <c r="B724" s="138" t="s">
        <v>256</v>
      </c>
      <c r="C724" s="138"/>
      <c r="D724" s="138"/>
      <c r="E724" s="138"/>
      <c r="F724" s="138"/>
      <c r="G724" s="138"/>
      <c r="H724" s="138"/>
      <c r="I724" s="139" t="s">
        <v>84</v>
      </c>
      <c r="J724" s="139"/>
      <c r="K724" s="139"/>
      <c r="L724" s="139" t="s">
        <v>276</v>
      </c>
      <c r="M724" s="139"/>
      <c r="N724" s="139"/>
      <c r="O724" s="139"/>
      <c r="P724" s="139"/>
      <c r="R724" s="141" t="s">
        <v>466</v>
      </c>
      <c r="S724" s="141"/>
      <c r="T724" s="141"/>
      <c r="U724" s="140">
        <v>-1.48</v>
      </c>
    </row>
    <row r="725" spans="1:21" x14ac:dyDescent="0.25">
      <c r="R725" s="141"/>
      <c r="S725" s="141"/>
      <c r="T725" s="141"/>
    </row>
    <row r="726" spans="1:21" x14ac:dyDescent="0.25">
      <c r="B726" s="138" t="s">
        <v>256</v>
      </c>
      <c r="C726" s="138"/>
      <c r="D726" s="138"/>
      <c r="E726" s="138"/>
      <c r="F726" s="138"/>
      <c r="G726" s="138"/>
      <c r="H726" s="138"/>
      <c r="I726" s="139" t="s">
        <v>467</v>
      </c>
      <c r="J726" s="139"/>
      <c r="K726" s="139"/>
      <c r="U726" s="140">
        <v>144.06</v>
      </c>
    </row>
    <row r="727" spans="1:21" x14ac:dyDescent="0.25">
      <c r="B727" s="138" t="s">
        <v>256</v>
      </c>
      <c r="C727" s="138"/>
      <c r="D727" s="138"/>
      <c r="E727" s="138"/>
      <c r="F727" s="138"/>
      <c r="G727" s="138"/>
      <c r="H727" s="138"/>
      <c r="I727" s="139" t="s">
        <v>451</v>
      </c>
      <c r="J727" s="139"/>
      <c r="K727" s="139"/>
      <c r="U727" s="140">
        <v>28.34</v>
      </c>
    </row>
    <row r="728" spans="1:21" x14ac:dyDescent="0.25">
      <c r="B728" s="138" t="s">
        <v>256</v>
      </c>
      <c r="C728" s="138"/>
      <c r="D728" s="138"/>
      <c r="E728" s="138"/>
      <c r="F728" s="138"/>
      <c r="G728" s="138"/>
      <c r="H728" s="138"/>
      <c r="I728" s="139" t="s">
        <v>468</v>
      </c>
      <c r="J728" s="139"/>
      <c r="K728" s="139"/>
      <c r="U728" s="140">
        <v>44.98</v>
      </c>
    </row>
    <row r="729" spans="1:21" ht="6" customHeight="1" x14ac:dyDescent="0.25"/>
    <row r="730" spans="1:21" x14ac:dyDescent="0.25">
      <c r="D730" s="144" t="s">
        <v>2</v>
      </c>
      <c r="F730" s="144" t="s">
        <v>2</v>
      </c>
      <c r="H730" s="144" t="s">
        <v>2</v>
      </c>
      <c r="O730" s="145" t="s">
        <v>426</v>
      </c>
      <c r="P730" s="145"/>
      <c r="Q730" s="145"/>
      <c r="R730" s="145"/>
      <c r="S730" s="145"/>
      <c r="U730" s="146">
        <v>4212.93</v>
      </c>
    </row>
    <row r="731" spans="1:21" x14ac:dyDescent="0.25">
      <c r="A731" s="137" t="s">
        <v>469</v>
      </c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</row>
    <row r="732" spans="1:21" ht="6" customHeight="1" x14ac:dyDescent="0.25"/>
    <row r="733" spans="1:21" x14ac:dyDescent="0.25">
      <c r="B733" s="138" t="s">
        <v>221</v>
      </c>
      <c r="C733" s="138"/>
      <c r="D733" s="138"/>
      <c r="E733" s="138"/>
      <c r="F733" s="138"/>
      <c r="G733" s="138"/>
      <c r="H733" s="138"/>
      <c r="I733" s="139" t="s">
        <v>470</v>
      </c>
      <c r="J733" s="139"/>
      <c r="K733" s="139"/>
      <c r="L733" s="139" t="s">
        <v>276</v>
      </c>
      <c r="M733" s="139"/>
      <c r="N733" s="139"/>
      <c r="O733" s="139"/>
      <c r="P733" s="139"/>
      <c r="R733" s="141" t="s">
        <v>471</v>
      </c>
      <c r="S733" s="141"/>
      <c r="T733" s="141"/>
      <c r="U733" s="140">
        <v>131.94999999999999</v>
      </c>
    </row>
    <row r="734" spans="1:21" x14ac:dyDescent="0.25">
      <c r="R734" s="141"/>
      <c r="S734" s="141"/>
      <c r="T734" s="141"/>
    </row>
    <row r="735" spans="1:21" x14ac:dyDescent="0.25">
      <c r="B735" s="138" t="s">
        <v>256</v>
      </c>
      <c r="C735" s="138"/>
      <c r="D735" s="138"/>
      <c r="E735" s="138"/>
      <c r="F735" s="138"/>
      <c r="G735" s="138"/>
      <c r="H735" s="138"/>
      <c r="I735" s="139" t="s">
        <v>472</v>
      </c>
      <c r="J735" s="139"/>
      <c r="K735" s="139"/>
      <c r="L735" s="139" t="s">
        <v>473</v>
      </c>
      <c r="M735" s="139"/>
      <c r="N735" s="139"/>
      <c r="O735" s="139"/>
      <c r="P735" s="139"/>
      <c r="R735" s="141" t="s">
        <v>474</v>
      </c>
      <c r="S735" s="141"/>
      <c r="T735" s="141"/>
      <c r="U735" s="140">
        <v>9.99</v>
      </c>
    </row>
    <row r="736" spans="1:21" x14ac:dyDescent="0.25">
      <c r="R736" s="141"/>
      <c r="S736" s="141"/>
      <c r="T736" s="141"/>
    </row>
    <row r="737" spans="1:22" x14ac:dyDescent="0.25">
      <c r="B737" s="138" t="s">
        <v>256</v>
      </c>
      <c r="C737" s="138"/>
      <c r="D737" s="138"/>
      <c r="E737" s="138"/>
      <c r="F737" s="138"/>
      <c r="G737" s="138"/>
      <c r="H737" s="138"/>
      <c r="I737" s="139" t="s">
        <v>475</v>
      </c>
      <c r="J737" s="139"/>
      <c r="K737" s="139"/>
      <c r="L737" s="139" t="s">
        <v>276</v>
      </c>
      <c r="M737" s="139"/>
      <c r="N737" s="139"/>
      <c r="O737" s="139"/>
      <c r="P737" s="139"/>
      <c r="R737" s="141" t="s">
        <v>476</v>
      </c>
      <c r="S737" s="141"/>
      <c r="T737" s="141"/>
      <c r="U737" s="140">
        <v>90.64</v>
      </c>
    </row>
    <row r="738" spans="1:22" x14ac:dyDescent="0.25">
      <c r="R738" s="141"/>
      <c r="S738" s="141"/>
      <c r="T738" s="141"/>
    </row>
    <row r="739" spans="1:22" ht="6" customHeight="1" x14ac:dyDescent="0.25"/>
    <row r="740" spans="1:22" x14ac:dyDescent="0.25">
      <c r="D740" s="144" t="s">
        <v>2</v>
      </c>
      <c r="F740" s="144" t="s">
        <v>2</v>
      </c>
      <c r="H740" s="144" t="s">
        <v>2</v>
      </c>
      <c r="O740" s="145" t="s">
        <v>469</v>
      </c>
      <c r="P740" s="145"/>
      <c r="Q740" s="145"/>
      <c r="R740" s="145"/>
      <c r="S740" s="145"/>
      <c r="U740" s="146">
        <v>232.58</v>
      </c>
    </row>
    <row r="741" spans="1:22" ht="146.25" customHeight="1" x14ac:dyDescent="0.25"/>
    <row r="742" spans="1:22" ht="11.25" customHeight="1" x14ac:dyDescent="0.25"/>
    <row r="743" spans="1:22" ht="13.5" customHeight="1" x14ac:dyDescent="0.25">
      <c r="A743" s="141" t="s">
        <v>127</v>
      </c>
      <c r="B743" s="141"/>
      <c r="C743" s="141"/>
      <c r="D743" s="141"/>
      <c r="E743" s="141"/>
      <c r="F743" s="141"/>
      <c r="G743" s="141"/>
      <c r="H743" s="141"/>
      <c r="I743" s="141"/>
      <c r="J743" s="141"/>
      <c r="K743" s="141"/>
      <c r="L743" s="141"/>
      <c r="M743" s="141"/>
      <c r="P743" s="142" t="s">
        <v>477</v>
      </c>
      <c r="Q743" s="142"/>
      <c r="R743" s="142"/>
      <c r="S743" s="142"/>
      <c r="T743" s="142"/>
      <c r="U743" s="142"/>
      <c r="V743" s="142"/>
    </row>
    <row r="744" spans="1:22" ht="20.25" customHeight="1" x14ac:dyDescent="0.25">
      <c r="A744" s="143" t="s">
        <v>129</v>
      </c>
      <c r="B744" s="143"/>
      <c r="C744" s="143"/>
      <c r="D744" s="143"/>
      <c r="E744" s="143"/>
      <c r="F744" s="143"/>
      <c r="G744" s="143"/>
      <c r="H744" s="143"/>
      <c r="I744" s="143"/>
      <c r="J744" s="143"/>
      <c r="K744" s="143"/>
      <c r="L744" s="143"/>
      <c r="M744" s="143"/>
      <c r="N744" s="143"/>
      <c r="O744" s="143"/>
      <c r="P744" s="143"/>
      <c r="Q744" s="143"/>
      <c r="R744" s="143"/>
      <c r="S744" s="143"/>
      <c r="T744" s="143"/>
      <c r="U744" s="143"/>
    </row>
    <row r="745" spans="1:22" ht="7.5" customHeight="1" x14ac:dyDescent="0.25"/>
    <row r="746" spans="1:22" x14ac:dyDescent="0.25">
      <c r="A746" s="137" t="s">
        <v>478</v>
      </c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</row>
    <row r="747" spans="1:22" ht="6" customHeight="1" x14ac:dyDescent="0.25"/>
    <row r="748" spans="1:22" x14ac:dyDescent="0.25">
      <c r="B748" s="138" t="s">
        <v>81</v>
      </c>
      <c r="C748" s="138"/>
      <c r="D748" s="138"/>
      <c r="E748" s="138"/>
      <c r="F748" s="138"/>
      <c r="G748" s="138"/>
      <c r="H748" s="138"/>
      <c r="I748" s="139" t="s">
        <v>312</v>
      </c>
      <c r="J748" s="139"/>
      <c r="K748" s="139"/>
      <c r="L748" s="139" t="s">
        <v>479</v>
      </c>
      <c r="M748" s="139"/>
      <c r="N748" s="139"/>
      <c r="O748" s="139"/>
      <c r="P748" s="139"/>
      <c r="R748" s="141" t="s">
        <v>480</v>
      </c>
      <c r="S748" s="141"/>
      <c r="T748" s="141"/>
      <c r="U748" s="140">
        <v>180.6</v>
      </c>
    </row>
    <row r="749" spans="1:22" x14ac:dyDescent="0.25">
      <c r="R749" s="141"/>
      <c r="S749" s="141"/>
      <c r="T749" s="141"/>
    </row>
    <row r="750" spans="1:22" x14ac:dyDescent="0.25">
      <c r="B750" s="138" t="s">
        <v>90</v>
      </c>
      <c r="C750" s="138"/>
      <c r="D750" s="138"/>
      <c r="E750" s="138"/>
      <c r="F750" s="138"/>
      <c r="G750" s="138"/>
      <c r="H750" s="138"/>
      <c r="I750" s="139" t="s">
        <v>312</v>
      </c>
      <c r="J750" s="139"/>
      <c r="K750" s="139"/>
      <c r="L750" s="139" t="s">
        <v>479</v>
      </c>
      <c r="M750" s="139"/>
      <c r="N750" s="139"/>
      <c r="O750" s="139"/>
      <c r="P750" s="139"/>
      <c r="R750" s="141" t="s">
        <v>480</v>
      </c>
      <c r="S750" s="141"/>
      <c r="T750" s="141"/>
      <c r="U750" s="140">
        <v>188.96</v>
      </c>
    </row>
    <row r="751" spans="1:22" x14ac:dyDescent="0.25">
      <c r="R751" s="141"/>
      <c r="S751" s="141"/>
      <c r="T751" s="141"/>
    </row>
    <row r="752" spans="1:22" x14ac:dyDescent="0.25">
      <c r="B752" s="138" t="s">
        <v>104</v>
      </c>
      <c r="C752" s="138"/>
      <c r="D752" s="138"/>
      <c r="E752" s="138"/>
      <c r="F752" s="138"/>
      <c r="G752" s="138"/>
      <c r="H752" s="138"/>
      <c r="I752" s="139" t="s">
        <v>312</v>
      </c>
      <c r="J752" s="139"/>
      <c r="K752" s="139"/>
      <c r="L752" s="139" t="s">
        <v>479</v>
      </c>
      <c r="M752" s="139"/>
      <c r="N752" s="139"/>
      <c r="O752" s="139"/>
      <c r="P752" s="139"/>
      <c r="R752" s="141" t="s">
        <v>480</v>
      </c>
      <c r="S752" s="141"/>
      <c r="T752" s="141"/>
      <c r="U752" s="140">
        <v>198.56</v>
      </c>
    </row>
    <row r="753" spans="2:21" x14ac:dyDescent="0.25">
      <c r="R753" s="141"/>
      <c r="S753" s="141"/>
      <c r="T753" s="141"/>
    </row>
    <row r="754" spans="2:21" x14ac:dyDescent="0.25">
      <c r="B754" s="138" t="s">
        <v>117</v>
      </c>
      <c r="C754" s="138"/>
      <c r="D754" s="138"/>
      <c r="E754" s="138"/>
      <c r="F754" s="138"/>
      <c r="G754" s="138"/>
      <c r="H754" s="138"/>
      <c r="I754" s="139" t="s">
        <v>312</v>
      </c>
      <c r="J754" s="139"/>
      <c r="K754" s="139"/>
      <c r="L754" s="139" t="s">
        <v>479</v>
      </c>
      <c r="M754" s="139"/>
      <c r="N754" s="139"/>
      <c r="O754" s="139"/>
      <c r="P754" s="139"/>
      <c r="R754" s="141" t="s">
        <v>480</v>
      </c>
      <c r="S754" s="141"/>
      <c r="T754" s="141"/>
      <c r="U754" s="140">
        <v>174.23</v>
      </c>
    </row>
    <row r="755" spans="2:21" x14ac:dyDescent="0.25">
      <c r="R755" s="141"/>
      <c r="S755" s="141"/>
      <c r="T755" s="141"/>
    </row>
    <row r="756" spans="2:21" x14ac:dyDescent="0.25">
      <c r="B756" s="138" t="s">
        <v>148</v>
      </c>
      <c r="C756" s="138"/>
      <c r="D756" s="138"/>
      <c r="E756" s="138"/>
      <c r="F756" s="138"/>
      <c r="G756" s="138"/>
      <c r="H756" s="138"/>
      <c r="I756" s="139" t="s">
        <v>481</v>
      </c>
      <c r="J756" s="139"/>
      <c r="K756" s="139"/>
      <c r="L756" s="139" t="s">
        <v>482</v>
      </c>
      <c r="M756" s="139"/>
      <c r="N756" s="139"/>
      <c r="O756" s="139"/>
      <c r="P756" s="139"/>
      <c r="R756" s="141" t="s">
        <v>483</v>
      </c>
      <c r="S756" s="141"/>
      <c r="T756" s="141"/>
      <c r="U756" s="140">
        <v>95.5</v>
      </c>
    </row>
    <row r="757" spans="2:21" x14ac:dyDescent="0.25">
      <c r="R757" s="141"/>
      <c r="S757" s="141"/>
      <c r="T757" s="141"/>
    </row>
    <row r="758" spans="2:21" x14ac:dyDescent="0.25">
      <c r="B758" s="138" t="s">
        <v>203</v>
      </c>
      <c r="C758" s="138"/>
      <c r="D758" s="138"/>
      <c r="E758" s="138"/>
      <c r="F758" s="138"/>
      <c r="G758" s="138"/>
      <c r="H758" s="138"/>
      <c r="I758" s="139" t="s">
        <v>145</v>
      </c>
      <c r="J758" s="139"/>
      <c r="K758" s="139"/>
      <c r="L758" s="139" t="s">
        <v>276</v>
      </c>
      <c r="M758" s="139"/>
      <c r="N758" s="139"/>
      <c r="O758" s="139"/>
      <c r="P758" s="139"/>
      <c r="R758" s="141" t="s">
        <v>484</v>
      </c>
      <c r="S758" s="141"/>
      <c r="T758" s="141"/>
      <c r="U758" s="140">
        <v>72.48</v>
      </c>
    </row>
    <row r="759" spans="2:21" x14ac:dyDescent="0.25">
      <c r="R759" s="141"/>
      <c r="S759" s="141"/>
      <c r="T759" s="141"/>
    </row>
    <row r="760" spans="2:21" x14ac:dyDescent="0.25">
      <c r="B760" s="138" t="s">
        <v>224</v>
      </c>
      <c r="C760" s="138"/>
      <c r="D760" s="138"/>
      <c r="E760" s="138"/>
      <c r="F760" s="138"/>
      <c r="G760" s="138"/>
      <c r="H760" s="138"/>
      <c r="I760" s="139" t="s">
        <v>485</v>
      </c>
      <c r="J760" s="139"/>
      <c r="K760" s="139"/>
      <c r="L760" s="139" t="s">
        <v>276</v>
      </c>
      <c r="M760" s="139"/>
      <c r="N760" s="139"/>
      <c r="O760" s="139"/>
      <c r="P760" s="139"/>
      <c r="R760" s="141" t="s">
        <v>486</v>
      </c>
      <c r="S760" s="141"/>
      <c r="T760" s="141"/>
      <c r="U760" s="140">
        <v>47.95</v>
      </c>
    </row>
    <row r="761" spans="2:21" x14ac:dyDescent="0.25">
      <c r="R761" s="141"/>
      <c r="S761" s="141"/>
      <c r="T761" s="141"/>
    </row>
    <row r="762" spans="2:21" x14ac:dyDescent="0.25">
      <c r="B762" s="138" t="s">
        <v>226</v>
      </c>
      <c r="C762" s="138"/>
      <c r="D762" s="138"/>
      <c r="E762" s="138"/>
      <c r="F762" s="138"/>
      <c r="G762" s="138"/>
      <c r="H762" s="138"/>
      <c r="I762" s="139" t="s">
        <v>312</v>
      </c>
      <c r="J762" s="139"/>
      <c r="K762" s="139"/>
      <c r="L762" s="139" t="s">
        <v>479</v>
      </c>
      <c r="M762" s="139"/>
      <c r="N762" s="139"/>
      <c r="O762" s="139"/>
      <c r="P762" s="139"/>
      <c r="R762" s="141" t="s">
        <v>487</v>
      </c>
      <c r="S762" s="141"/>
      <c r="T762" s="141"/>
      <c r="U762" s="140">
        <v>19.48</v>
      </c>
    </row>
    <row r="763" spans="2:21" x14ac:dyDescent="0.25">
      <c r="R763" s="141"/>
      <c r="S763" s="141"/>
      <c r="T763" s="141"/>
    </row>
    <row r="764" spans="2:21" x14ac:dyDescent="0.25">
      <c r="B764" s="138" t="s">
        <v>226</v>
      </c>
      <c r="C764" s="138"/>
      <c r="D764" s="138"/>
      <c r="E764" s="138"/>
      <c r="F764" s="138"/>
      <c r="G764" s="138"/>
      <c r="H764" s="138"/>
      <c r="I764" s="139" t="s">
        <v>312</v>
      </c>
      <c r="J764" s="139"/>
      <c r="K764" s="139"/>
      <c r="L764" s="139" t="s">
        <v>479</v>
      </c>
      <c r="M764" s="139"/>
      <c r="N764" s="139"/>
      <c r="O764" s="139"/>
      <c r="P764" s="139"/>
      <c r="R764" s="141" t="s">
        <v>487</v>
      </c>
      <c r="S764" s="141"/>
      <c r="T764" s="141"/>
      <c r="U764" s="140">
        <v>117.64</v>
      </c>
    </row>
    <row r="765" spans="2:21" x14ac:dyDescent="0.25">
      <c r="R765" s="141"/>
      <c r="S765" s="141"/>
      <c r="T765" s="141"/>
    </row>
    <row r="766" spans="2:21" x14ac:dyDescent="0.25">
      <c r="B766" s="138" t="s">
        <v>226</v>
      </c>
      <c r="C766" s="138"/>
      <c r="D766" s="138"/>
      <c r="E766" s="138"/>
      <c r="F766" s="138"/>
      <c r="G766" s="138"/>
      <c r="H766" s="138"/>
      <c r="I766" s="139" t="s">
        <v>488</v>
      </c>
      <c r="J766" s="139"/>
      <c r="K766" s="139"/>
      <c r="L766" s="139" t="s">
        <v>489</v>
      </c>
      <c r="M766" s="139"/>
      <c r="N766" s="139"/>
      <c r="O766" s="139"/>
      <c r="P766" s="139"/>
      <c r="R766" s="141" t="s">
        <v>487</v>
      </c>
      <c r="S766" s="141"/>
      <c r="T766" s="141"/>
      <c r="U766" s="140">
        <v>6.98</v>
      </c>
    </row>
    <row r="767" spans="2:21" x14ac:dyDescent="0.25">
      <c r="R767" s="141"/>
      <c r="S767" s="141"/>
      <c r="T767" s="141"/>
    </row>
    <row r="768" spans="2:21" x14ac:dyDescent="0.25">
      <c r="B768" s="138" t="s">
        <v>268</v>
      </c>
      <c r="C768" s="138"/>
      <c r="D768" s="138"/>
      <c r="E768" s="138"/>
      <c r="F768" s="138"/>
      <c r="G768" s="138"/>
      <c r="H768" s="138"/>
      <c r="I768" s="139" t="s">
        <v>490</v>
      </c>
      <c r="J768" s="139"/>
      <c r="K768" s="139"/>
      <c r="L768" s="139" t="s">
        <v>491</v>
      </c>
      <c r="M768" s="139"/>
      <c r="N768" s="139"/>
      <c r="O768" s="139"/>
      <c r="P768" s="139"/>
      <c r="R768" s="139" t="s">
        <v>492</v>
      </c>
      <c r="S768" s="139"/>
      <c r="T768" s="139"/>
      <c r="U768" s="140">
        <v>306.45999999999998</v>
      </c>
    </row>
    <row r="769" spans="1:21" ht="6" customHeight="1" x14ac:dyDescent="0.25"/>
    <row r="770" spans="1:21" x14ac:dyDescent="0.25">
      <c r="D770" s="144" t="s">
        <v>2</v>
      </c>
      <c r="F770" s="144" t="s">
        <v>2</v>
      </c>
      <c r="H770" s="144" t="s">
        <v>2</v>
      </c>
      <c r="O770" s="145" t="s">
        <v>478</v>
      </c>
      <c r="P770" s="145"/>
      <c r="Q770" s="145"/>
      <c r="R770" s="145"/>
      <c r="S770" s="145"/>
      <c r="U770" s="146">
        <v>1408.84</v>
      </c>
    </row>
    <row r="771" spans="1:21" x14ac:dyDescent="0.25">
      <c r="A771" s="137" t="s">
        <v>493</v>
      </c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</row>
    <row r="772" spans="1:21" ht="6" customHeight="1" x14ac:dyDescent="0.25"/>
    <row r="773" spans="1:21" x14ac:dyDescent="0.25">
      <c r="B773" s="138" t="s">
        <v>104</v>
      </c>
      <c r="C773" s="138"/>
      <c r="D773" s="138"/>
      <c r="E773" s="138"/>
      <c r="F773" s="138"/>
      <c r="G773" s="138"/>
      <c r="H773" s="138"/>
      <c r="I773" s="139" t="s">
        <v>494</v>
      </c>
      <c r="J773" s="139"/>
      <c r="K773" s="139"/>
      <c r="L773" s="139" t="s">
        <v>276</v>
      </c>
      <c r="M773" s="139"/>
      <c r="N773" s="139"/>
      <c r="O773" s="139"/>
      <c r="P773" s="139"/>
      <c r="R773" s="139" t="s">
        <v>495</v>
      </c>
      <c r="S773" s="139"/>
      <c r="T773" s="139"/>
      <c r="U773" s="140">
        <v>32.99</v>
      </c>
    </row>
    <row r="774" spans="1:21" x14ac:dyDescent="0.25">
      <c r="B774" s="138" t="s">
        <v>117</v>
      </c>
      <c r="C774" s="138"/>
      <c r="D774" s="138"/>
      <c r="E774" s="138"/>
      <c r="F774" s="138"/>
      <c r="G774" s="138"/>
      <c r="H774" s="138"/>
      <c r="I774" s="139" t="s">
        <v>103</v>
      </c>
      <c r="J774" s="139"/>
      <c r="K774" s="139"/>
      <c r="L774" s="139" t="s">
        <v>276</v>
      </c>
      <c r="M774" s="139"/>
      <c r="N774" s="139"/>
      <c r="O774" s="139"/>
      <c r="P774" s="139"/>
      <c r="R774" s="139" t="s">
        <v>496</v>
      </c>
      <c r="S774" s="139"/>
      <c r="T774" s="139"/>
      <c r="U774" s="140">
        <v>-5.2</v>
      </c>
    </row>
    <row r="775" spans="1:21" ht="6" customHeight="1" x14ac:dyDescent="0.25"/>
    <row r="776" spans="1:21" x14ac:dyDescent="0.25">
      <c r="D776" s="144" t="s">
        <v>2</v>
      </c>
      <c r="F776" s="144" t="s">
        <v>2</v>
      </c>
      <c r="H776" s="144" t="s">
        <v>2</v>
      </c>
      <c r="O776" s="145" t="s">
        <v>493</v>
      </c>
      <c r="P776" s="145"/>
      <c r="Q776" s="145"/>
      <c r="R776" s="145"/>
      <c r="S776" s="145"/>
      <c r="U776" s="146">
        <v>27.79</v>
      </c>
    </row>
    <row r="777" spans="1:21" x14ac:dyDescent="0.25">
      <c r="A777" s="137" t="s">
        <v>497</v>
      </c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</row>
    <row r="778" spans="1:21" ht="6" customHeight="1" x14ac:dyDescent="0.25"/>
    <row r="779" spans="1:21" x14ac:dyDescent="0.25">
      <c r="B779" s="138" t="s">
        <v>252</v>
      </c>
      <c r="C779" s="138"/>
      <c r="D779" s="138"/>
      <c r="E779" s="138"/>
      <c r="F779" s="138"/>
      <c r="G779" s="138"/>
      <c r="H779" s="138"/>
      <c r="I779" s="139" t="s">
        <v>498</v>
      </c>
      <c r="J779" s="139"/>
      <c r="K779" s="139"/>
      <c r="L779" s="139" t="s">
        <v>276</v>
      </c>
      <c r="M779" s="139"/>
      <c r="N779" s="139"/>
      <c r="O779" s="139"/>
      <c r="P779" s="139"/>
      <c r="R779" s="141" t="s">
        <v>499</v>
      </c>
      <c r="S779" s="141"/>
      <c r="T779" s="141"/>
      <c r="U779" s="140">
        <v>229.99</v>
      </c>
    </row>
    <row r="780" spans="1:21" x14ac:dyDescent="0.25">
      <c r="R780" s="141"/>
      <c r="S780" s="141"/>
      <c r="T780" s="141"/>
    </row>
    <row r="781" spans="1:21" x14ac:dyDescent="0.25">
      <c r="B781" s="138" t="s">
        <v>256</v>
      </c>
      <c r="C781" s="138"/>
      <c r="D781" s="138"/>
      <c r="E781" s="138"/>
      <c r="F781" s="138"/>
      <c r="G781" s="138"/>
      <c r="H781" s="138"/>
      <c r="I781" s="139" t="s">
        <v>500</v>
      </c>
      <c r="J781" s="139"/>
      <c r="K781" s="139"/>
      <c r="L781" s="139" t="s">
        <v>276</v>
      </c>
      <c r="M781" s="139"/>
      <c r="N781" s="139"/>
      <c r="O781" s="139"/>
      <c r="P781" s="139"/>
      <c r="R781" s="141" t="s">
        <v>501</v>
      </c>
      <c r="S781" s="141"/>
      <c r="T781" s="141"/>
      <c r="U781" s="140">
        <v>43.99</v>
      </c>
    </row>
    <row r="782" spans="1:21" x14ac:dyDescent="0.25">
      <c r="R782" s="141"/>
      <c r="S782" s="141"/>
      <c r="T782" s="141"/>
    </row>
    <row r="783" spans="1:21" x14ac:dyDescent="0.25">
      <c r="B783" s="138" t="s">
        <v>256</v>
      </c>
      <c r="C783" s="138"/>
      <c r="D783" s="138"/>
      <c r="E783" s="138"/>
      <c r="F783" s="138"/>
      <c r="G783" s="138"/>
      <c r="H783" s="138"/>
      <c r="I783" s="139" t="s">
        <v>475</v>
      </c>
      <c r="J783" s="139"/>
      <c r="K783" s="139"/>
      <c r="L783" s="139" t="s">
        <v>276</v>
      </c>
      <c r="M783" s="139"/>
      <c r="N783" s="139"/>
      <c r="O783" s="139"/>
      <c r="P783" s="139"/>
      <c r="R783" s="141" t="s">
        <v>502</v>
      </c>
      <c r="S783" s="141"/>
      <c r="T783" s="141"/>
      <c r="U783" s="140">
        <v>90.64</v>
      </c>
    </row>
    <row r="784" spans="1:21" x14ac:dyDescent="0.25">
      <c r="R784" s="141"/>
      <c r="S784" s="141"/>
      <c r="T784" s="141"/>
    </row>
    <row r="785" spans="1:21" x14ac:dyDescent="0.25">
      <c r="B785" s="138" t="s">
        <v>256</v>
      </c>
      <c r="C785" s="138"/>
      <c r="D785" s="138"/>
      <c r="E785" s="138"/>
      <c r="F785" s="138"/>
      <c r="G785" s="138"/>
      <c r="H785" s="138"/>
      <c r="I785" s="139" t="s">
        <v>503</v>
      </c>
      <c r="J785" s="139"/>
      <c r="K785" s="139"/>
      <c r="L785" s="139" t="s">
        <v>276</v>
      </c>
      <c r="M785" s="139"/>
      <c r="N785" s="139"/>
      <c r="O785" s="139"/>
      <c r="P785" s="139"/>
      <c r="R785" s="141" t="s">
        <v>504</v>
      </c>
      <c r="S785" s="141"/>
      <c r="T785" s="141"/>
      <c r="U785" s="140">
        <v>207.89</v>
      </c>
    </row>
    <row r="786" spans="1:21" x14ac:dyDescent="0.25">
      <c r="R786" s="141"/>
      <c r="S786" s="141"/>
      <c r="T786" s="141"/>
    </row>
    <row r="787" spans="1:21" ht="6" customHeight="1" x14ac:dyDescent="0.25"/>
    <row r="788" spans="1:21" x14ac:dyDescent="0.25">
      <c r="D788" s="144" t="s">
        <v>2</v>
      </c>
      <c r="F788" s="144" t="s">
        <v>2</v>
      </c>
      <c r="H788" s="144" t="s">
        <v>2</v>
      </c>
      <c r="O788" s="145" t="s">
        <v>497</v>
      </c>
      <c r="P788" s="145"/>
      <c r="Q788" s="145"/>
      <c r="R788" s="145"/>
      <c r="S788" s="145"/>
      <c r="U788" s="146">
        <v>572.51</v>
      </c>
    </row>
    <row r="789" spans="1:21" x14ac:dyDescent="0.25">
      <c r="A789" s="137" t="s">
        <v>505</v>
      </c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</row>
    <row r="790" spans="1:21" ht="6" customHeight="1" x14ac:dyDescent="0.25"/>
    <row r="791" spans="1:21" x14ac:dyDescent="0.25">
      <c r="B791" s="138" t="s">
        <v>197</v>
      </c>
      <c r="C791" s="138"/>
      <c r="D791" s="138"/>
      <c r="E791" s="138"/>
      <c r="F791" s="138"/>
      <c r="G791" s="138"/>
      <c r="H791" s="138"/>
      <c r="I791" s="139" t="s">
        <v>506</v>
      </c>
      <c r="J791" s="139"/>
      <c r="K791" s="139"/>
      <c r="L791" s="139" t="s">
        <v>282</v>
      </c>
      <c r="M791" s="139"/>
      <c r="N791" s="139"/>
      <c r="O791" s="139"/>
      <c r="P791" s="139"/>
      <c r="R791" s="141" t="s">
        <v>507</v>
      </c>
      <c r="S791" s="141"/>
      <c r="T791" s="141"/>
      <c r="U791" s="140">
        <v>80</v>
      </c>
    </row>
    <row r="792" spans="1:21" x14ac:dyDescent="0.25">
      <c r="R792" s="141"/>
      <c r="S792" s="141"/>
      <c r="T792" s="141"/>
    </row>
    <row r="793" spans="1:21" x14ac:dyDescent="0.25">
      <c r="B793" s="138" t="s">
        <v>237</v>
      </c>
      <c r="C793" s="138"/>
      <c r="D793" s="138"/>
      <c r="E793" s="138"/>
      <c r="F793" s="138"/>
      <c r="G793" s="138"/>
      <c r="H793" s="138"/>
      <c r="I793" s="139" t="s">
        <v>508</v>
      </c>
      <c r="J793" s="139"/>
      <c r="K793" s="139"/>
      <c r="L793" s="139" t="s">
        <v>276</v>
      </c>
      <c r="M793" s="139"/>
      <c r="N793" s="139"/>
      <c r="O793" s="139"/>
      <c r="P793" s="139"/>
      <c r="R793" s="139" t="s">
        <v>509</v>
      </c>
      <c r="S793" s="139"/>
      <c r="T793" s="139"/>
      <c r="U793" s="140">
        <v>129.77000000000001</v>
      </c>
    </row>
    <row r="794" spans="1:21" x14ac:dyDescent="0.25">
      <c r="B794" s="138" t="s">
        <v>237</v>
      </c>
      <c r="C794" s="138"/>
      <c r="D794" s="138"/>
      <c r="E794" s="138"/>
      <c r="F794" s="138"/>
      <c r="G794" s="138"/>
      <c r="H794" s="138"/>
      <c r="I794" s="139" t="s">
        <v>510</v>
      </c>
      <c r="J794" s="139"/>
      <c r="K794" s="139"/>
      <c r="L794" s="139" t="s">
        <v>276</v>
      </c>
      <c r="M794" s="139"/>
      <c r="N794" s="139"/>
      <c r="O794" s="139"/>
      <c r="P794" s="139"/>
      <c r="R794" s="141" t="s">
        <v>511</v>
      </c>
      <c r="S794" s="141"/>
      <c r="T794" s="141"/>
      <c r="U794" s="140">
        <v>12.75</v>
      </c>
    </row>
    <row r="795" spans="1:21" x14ac:dyDescent="0.25">
      <c r="R795" s="141"/>
      <c r="S795" s="141"/>
      <c r="T795" s="141"/>
    </row>
    <row r="796" spans="1:21" x14ac:dyDescent="0.25">
      <c r="B796" s="138" t="s">
        <v>252</v>
      </c>
      <c r="C796" s="138"/>
      <c r="D796" s="138"/>
      <c r="E796" s="138"/>
      <c r="F796" s="138"/>
      <c r="G796" s="138"/>
      <c r="H796" s="138"/>
      <c r="I796" s="139" t="s">
        <v>512</v>
      </c>
      <c r="J796" s="139"/>
      <c r="K796" s="139"/>
      <c r="L796" s="139" t="s">
        <v>285</v>
      </c>
      <c r="M796" s="139"/>
      <c r="N796" s="139"/>
      <c r="O796" s="139"/>
      <c r="P796" s="139"/>
      <c r="R796" s="141" t="s">
        <v>513</v>
      </c>
      <c r="S796" s="141"/>
      <c r="T796" s="141"/>
      <c r="U796" s="140">
        <v>37.24</v>
      </c>
    </row>
    <row r="797" spans="1:21" x14ac:dyDescent="0.25">
      <c r="R797" s="141"/>
      <c r="S797" s="141"/>
      <c r="T797" s="141"/>
    </row>
    <row r="798" spans="1:21" x14ac:dyDescent="0.25">
      <c r="B798" s="138" t="s">
        <v>256</v>
      </c>
      <c r="C798" s="138"/>
      <c r="D798" s="138"/>
      <c r="E798" s="138"/>
      <c r="F798" s="138"/>
      <c r="G798" s="138"/>
      <c r="H798" s="138"/>
      <c r="I798" s="139" t="s">
        <v>475</v>
      </c>
      <c r="J798" s="139"/>
      <c r="K798" s="139"/>
      <c r="L798" s="139" t="s">
        <v>276</v>
      </c>
      <c r="M798" s="139"/>
      <c r="N798" s="139"/>
      <c r="O798" s="139"/>
      <c r="P798" s="139"/>
      <c r="R798" s="141" t="s">
        <v>514</v>
      </c>
      <c r="S798" s="141"/>
      <c r="T798" s="141"/>
      <c r="U798" s="140">
        <v>90.65</v>
      </c>
    </row>
    <row r="799" spans="1:21" x14ac:dyDescent="0.25">
      <c r="R799" s="141"/>
      <c r="S799" s="141"/>
      <c r="T799" s="141"/>
    </row>
    <row r="800" spans="1:21" ht="6" customHeight="1" x14ac:dyDescent="0.25"/>
    <row r="801" spans="1:22" x14ac:dyDescent="0.25">
      <c r="D801" s="144" t="s">
        <v>2</v>
      </c>
      <c r="F801" s="144" t="s">
        <v>2</v>
      </c>
      <c r="H801" s="144" t="s">
        <v>2</v>
      </c>
      <c r="O801" s="145" t="s">
        <v>505</v>
      </c>
      <c r="P801" s="145"/>
      <c r="Q801" s="145"/>
      <c r="R801" s="145"/>
      <c r="S801" s="145"/>
      <c r="U801" s="146">
        <v>350.41</v>
      </c>
    </row>
    <row r="802" spans="1:22" ht="77.25" customHeight="1" x14ac:dyDescent="0.25"/>
    <row r="803" spans="1:22" ht="11.25" customHeight="1" x14ac:dyDescent="0.25"/>
    <row r="804" spans="1:22" ht="13.5" customHeight="1" x14ac:dyDescent="0.25">
      <c r="A804" s="141" t="s">
        <v>127</v>
      </c>
      <c r="B804" s="141"/>
      <c r="C804" s="141"/>
      <c r="D804" s="141"/>
      <c r="E804" s="141"/>
      <c r="F804" s="141"/>
      <c r="G804" s="141"/>
      <c r="H804" s="141"/>
      <c r="I804" s="141"/>
      <c r="J804" s="141"/>
      <c r="K804" s="141"/>
      <c r="L804" s="141"/>
      <c r="M804" s="141"/>
      <c r="P804" s="142" t="s">
        <v>515</v>
      </c>
      <c r="Q804" s="142"/>
      <c r="R804" s="142"/>
      <c r="S804" s="142"/>
      <c r="T804" s="142"/>
      <c r="U804" s="142"/>
      <c r="V804" s="142"/>
    </row>
    <row r="805" spans="1:22" ht="20.25" customHeight="1" x14ac:dyDescent="0.25">
      <c r="A805" s="143" t="s">
        <v>129</v>
      </c>
      <c r="B805" s="143"/>
      <c r="C805" s="143"/>
      <c r="D805" s="143"/>
      <c r="E805" s="143"/>
      <c r="F805" s="143"/>
      <c r="G805" s="143"/>
      <c r="H805" s="143"/>
      <c r="I805" s="143"/>
      <c r="J805" s="143"/>
      <c r="K805" s="143"/>
      <c r="L805" s="143"/>
      <c r="M805" s="143"/>
      <c r="N805" s="143"/>
      <c r="O805" s="143"/>
      <c r="P805" s="143"/>
      <c r="Q805" s="143"/>
      <c r="R805" s="143"/>
      <c r="S805" s="143"/>
      <c r="T805" s="143"/>
      <c r="U805" s="143"/>
    </row>
    <row r="806" spans="1:22" ht="7.5" customHeight="1" x14ac:dyDescent="0.25"/>
    <row r="807" spans="1:22" x14ac:dyDescent="0.25">
      <c r="A807" s="137" t="s">
        <v>516</v>
      </c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</row>
    <row r="808" spans="1:22" ht="6" customHeight="1" x14ac:dyDescent="0.25"/>
    <row r="809" spans="1:22" x14ac:dyDescent="0.25">
      <c r="B809" s="138" t="s">
        <v>117</v>
      </c>
      <c r="C809" s="138"/>
      <c r="D809" s="138"/>
      <c r="E809" s="138"/>
      <c r="F809" s="138"/>
      <c r="G809" s="138"/>
      <c r="H809" s="138"/>
      <c r="I809" s="139" t="s">
        <v>145</v>
      </c>
      <c r="J809" s="139"/>
      <c r="K809" s="139"/>
      <c r="L809" s="139" t="s">
        <v>276</v>
      </c>
      <c r="M809" s="139"/>
      <c r="N809" s="139"/>
      <c r="O809" s="139"/>
      <c r="P809" s="139"/>
      <c r="R809" s="139" t="s">
        <v>517</v>
      </c>
      <c r="S809" s="139"/>
      <c r="T809" s="139"/>
      <c r="U809" s="140">
        <v>603.64</v>
      </c>
    </row>
    <row r="810" spans="1:22" x14ac:dyDescent="0.25">
      <c r="B810" s="138" t="s">
        <v>117</v>
      </c>
      <c r="C810" s="138"/>
      <c r="D810" s="138"/>
      <c r="E810" s="138"/>
      <c r="F810" s="138"/>
      <c r="G810" s="138"/>
      <c r="H810" s="138"/>
      <c r="I810" s="139" t="s">
        <v>130</v>
      </c>
      <c r="J810" s="139"/>
      <c r="K810" s="139"/>
      <c r="L810" s="139" t="s">
        <v>285</v>
      </c>
      <c r="M810" s="139"/>
      <c r="N810" s="139"/>
      <c r="O810" s="139"/>
      <c r="P810" s="139"/>
      <c r="R810" s="141" t="s">
        <v>518</v>
      </c>
      <c r="S810" s="141"/>
      <c r="T810" s="141"/>
      <c r="U810" s="140">
        <v>102</v>
      </c>
    </row>
    <row r="811" spans="1:22" x14ac:dyDescent="0.25">
      <c r="R811" s="141"/>
      <c r="S811" s="141"/>
      <c r="T811" s="141"/>
    </row>
    <row r="812" spans="1:22" x14ac:dyDescent="0.25">
      <c r="B812" s="138" t="s">
        <v>117</v>
      </c>
      <c r="C812" s="138"/>
      <c r="D812" s="138"/>
      <c r="E812" s="138"/>
      <c r="F812" s="138"/>
      <c r="G812" s="138"/>
      <c r="H812" s="138"/>
      <c r="I812" s="139" t="s">
        <v>519</v>
      </c>
      <c r="J812" s="139"/>
      <c r="K812" s="139"/>
      <c r="L812" s="139" t="s">
        <v>276</v>
      </c>
      <c r="M812" s="139"/>
      <c r="N812" s="139"/>
      <c r="O812" s="139"/>
      <c r="P812" s="139"/>
      <c r="R812" s="141" t="s">
        <v>520</v>
      </c>
      <c r="S812" s="141"/>
      <c r="T812" s="141"/>
      <c r="U812" s="140">
        <v>88</v>
      </c>
    </row>
    <row r="813" spans="1:22" x14ac:dyDescent="0.25">
      <c r="R813" s="141"/>
      <c r="S813" s="141"/>
      <c r="T813" s="141"/>
    </row>
    <row r="814" spans="1:22" x14ac:dyDescent="0.25">
      <c r="B814" s="138" t="s">
        <v>158</v>
      </c>
      <c r="C814" s="138"/>
      <c r="D814" s="138"/>
      <c r="E814" s="138"/>
      <c r="F814" s="138"/>
      <c r="G814" s="138"/>
      <c r="H814" s="138"/>
      <c r="I814" s="139" t="s">
        <v>521</v>
      </c>
      <c r="J814" s="139"/>
      <c r="K814" s="139"/>
      <c r="L814" s="139" t="s">
        <v>285</v>
      </c>
      <c r="M814" s="139"/>
      <c r="N814" s="139"/>
      <c r="O814" s="139"/>
      <c r="P814" s="139"/>
      <c r="R814" s="139" t="s">
        <v>522</v>
      </c>
      <c r="S814" s="139"/>
      <c r="T814" s="139"/>
      <c r="U814" s="140">
        <v>27.38</v>
      </c>
    </row>
    <row r="815" spans="1:22" x14ac:dyDescent="0.25">
      <c r="B815" s="138" t="s">
        <v>170</v>
      </c>
      <c r="C815" s="138"/>
      <c r="D815" s="138"/>
      <c r="E815" s="138"/>
      <c r="F815" s="138"/>
      <c r="G815" s="138"/>
      <c r="H815" s="138"/>
      <c r="I815" s="139" t="s">
        <v>145</v>
      </c>
      <c r="J815" s="139"/>
      <c r="K815" s="139"/>
      <c r="L815" s="139" t="s">
        <v>276</v>
      </c>
      <c r="M815" s="139"/>
      <c r="N815" s="139"/>
      <c r="O815" s="139"/>
      <c r="P815" s="139"/>
      <c r="R815" s="141" t="s">
        <v>523</v>
      </c>
      <c r="S815" s="141"/>
      <c r="T815" s="141"/>
      <c r="U815" s="140">
        <v>73.760000000000005</v>
      </c>
    </row>
    <row r="816" spans="1:22" x14ac:dyDescent="0.25">
      <c r="R816" s="141"/>
      <c r="S816" s="141"/>
      <c r="T816" s="141"/>
    </row>
    <row r="817" spans="2:21" x14ac:dyDescent="0.25">
      <c r="B817" s="138" t="s">
        <v>170</v>
      </c>
      <c r="C817" s="138"/>
      <c r="D817" s="138"/>
      <c r="E817" s="138"/>
      <c r="F817" s="138"/>
      <c r="G817" s="138"/>
      <c r="H817" s="138"/>
      <c r="I817" s="139" t="s">
        <v>524</v>
      </c>
      <c r="J817" s="139"/>
      <c r="K817" s="139"/>
      <c r="L817" s="139" t="s">
        <v>285</v>
      </c>
      <c r="M817" s="139"/>
      <c r="N817" s="139"/>
      <c r="O817" s="139"/>
      <c r="P817" s="139"/>
      <c r="R817" s="141" t="s">
        <v>525</v>
      </c>
      <c r="S817" s="141"/>
      <c r="T817" s="141"/>
      <c r="U817" s="140">
        <v>25.28</v>
      </c>
    </row>
    <row r="818" spans="2:21" x14ac:dyDescent="0.25">
      <c r="R818" s="141"/>
      <c r="S818" s="141"/>
      <c r="T818" s="141"/>
    </row>
    <row r="819" spans="2:21" x14ac:dyDescent="0.25">
      <c r="B819" s="138" t="s">
        <v>186</v>
      </c>
      <c r="C819" s="138"/>
      <c r="D819" s="138"/>
      <c r="E819" s="138"/>
      <c r="F819" s="138"/>
      <c r="G819" s="138"/>
      <c r="H819" s="138"/>
      <c r="I819" s="139" t="s">
        <v>526</v>
      </c>
      <c r="J819" s="139"/>
      <c r="K819" s="139"/>
      <c r="L819" s="139" t="s">
        <v>294</v>
      </c>
      <c r="M819" s="139"/>
      <c r="N819" s="139"/>
      <c r="O819" s="139"/>
      <c r="P819" s="139"/>
      <c r="R819" s="141" t="s">
        <v>527</v>
      </c>
      <c r="S819" s="141"/>
      <c r="T819" s="141"/>
      <c r="U819" s="140">
        <v>106.66</v>
      </c>
    </row>
    <row r="820" spans="2:21" x14ac:dyDescent="0.25">
      <c r="R820" s="141"/>
      <c r="S820" s="141"/>
      <c r="T820" s="141"/>
    </row>
    <row r="821" spans="2:21" x14ac:dyDescent="0.25">
      <c r="B821" s="138" t="s">
        <v>186</v>
      </c>
      <c r="C821" s="138"/>
      <c r="D821" s="138"/>
      <c r="E821" s="138"/>
      <c r="F821" s="138"/>
      <c r="G821" s="138"/>
      <c r="H821" s="138"/>
      <c r="I821" s="139" t="s">
        <v>528</v>
      </c>
      <c r="J821" s="139"/>
      <c r="K821" s="139"/>
      <c r="L821" s="139" t="s">
        <v>276</v>
      </c>
      <c r="M821" s="139"/>
      <c r="N821" s="139"/>
      <c r="O821" s="139"/>
      <c r="P821" s="139"/>
      <c r="R821" s="139" t="s">
        <v>529</v>
      </c>
      <c r="S821" s="139"/>
      <c r="T821" s="139"/>
      <c r="U821" s="140">
        <v>17.989999999999998</v>
      </c>
    </row>
    <row r="822" spans="2:21" x14ac:dyDescent="0.25">
      <c r="B822" s="138" t="s">
        <v>186</v>
      </c>
      <c r="C822" s="138"/>
      <c r="D822" s="138"/>
      <c r="E822" s="138"/>
      <c r="F822" s="138"/>
      <c r="G822" s="138"/>
      <c r="H822" s="138"/>
      <c r="I822" s="139" t="s">
        <v>530</v>
      </c>
      <c r="J822" s="139"/>
      <c r="K822" s="139"/>
      <c r="L822" s="139" t="s">
        <v>294</v>
      </c>
      <c r="M822" s="139"/>
      <c r="N822" s="139"/>
      <c r="O822" s="139"/>
      <c r="P822" s="139"/>
      <c r="R822" s="141" t="s">
        <v>531</v>
      </c>
      <c r="S822" s="141"/>
      <c r="T822" s="141"/>
      <c r="U822" s="140">
        <v>110</v>
      </c>
    </row>
    <row r="823" spans="2:21" x14ac:dyDescent="0.25">
      <c r="R823" s="141"/>
      <c r="S823" s="141"/>
      <c r="T823" s="141"/>
    </row>
    <row r="824" spans="2:21" x14ac:dyDescent="0.25">
      <c r="B824" s="138" t="s">
        <v>186</v>
      </c>
      <c r="C824" s="138"/>
      <c r="D824" s="138"/>
      <c r="E824" s="138"/>
      <c r="F824" s="138"/>
      <c r="G824" s="138"/>
      <c r="H824" s="138"/>
      <c r="I824" s="139" t="s">
        <v>140</v>
      </c>
      <c r="J824" s="139"/>
      <c r="K824" s="139"/>
      <c r="L824" s="139" t="s">
        <v>386</v>
      </c>
      <c r="M824" s="139"/>
      <c r="N824" s="139"/>
      <c r="O824" s="139"/>
      <c r="P824" s="139"/>
      <c r="R824" s="141" t="s">
        <v>532</v>
      </c>
      <c r="S824" s="141"/>
      <c r="T824" s="141"/>
      <c r="U824" s="140">
        <v>-10.23</v>
      </c>
    </row>
    <row r="825" spans="2:21" x14ac:dyDescent="0.25">
      <c r="R825" s="141"/>
      <c r="S825" s="141"/>
      <c r="T825" s="141"/>
    </row>
    <row r="826" spans="2:21" x14ac:dyDescent="0.25">
      <c r="B826" s="138" t="s">
        <v>186</v>
      </c>
      <c r="C826" s="138"/>
      <c r="D826" s="138"/>
      <c r="E826" s="138"/>
      <c r="F826" s="138"/>
      <c r="G826" s="138"/>
      <c r="H826" s="138"/>
      <c r="I826" s="139" t="s">
        <v>140</v>
      </c>
      <c r="J826" s="139"/>
      <c r="K826" s="139"/>
      <c r="L826" s="139" t="s">
        <v>386</v>
      </c>
      <c r="M826" s="139"/>
      <c r="N826" s="139"/>
      <c r="O826" s="139"/>
      <c r="P826" s="139"/>
      <c r="R826" s="141" t="s">
        <v>533</v>
      </c>
      <c r="S826" s="141"/>
      <c r="T826" s="141"/>
      <c r="U826" s="140">
        <v>-10.23</v>
      </c>
    </row>
    <row r="827" spans="2:21" x14ac:dyDescent="0.25">
      <c r="R827" s="141"/>
      <c r="S827" s="141"/>
      <c r="T827" s="141"/>
    </row>
    <row r="828" spans="2:21" x14ac:dyDescent="0.25">
      <c r="B828" s="138" t="s">
        <v>186</v>
      </c>
      <c r="C828" s="138"/>
      <c r="D828" s="138"/>
      <c r="E828" s="138"/>
      <c r="F828" s="138"/>
      <c r="G828" s="138"/>
      <c r="H828" s="138"/>
      <c r="I828" s="139" t="s">
        <v>140</v>
      </c>
      <c r="J828" s="139"/>
      <c r="K828" s="139"/>
      <c r="L828" s="139" t="s">
        <v>386</v>
      </c>
      <c r="M828" s="139"/>
      <c r="N828" s="139"/>
      <c r="O828" s="139"/>
      <c r="P828" s="139"/>
      <c r="R828" s="141" t="s">
        <v>534</v>
      </c>
      <c r="S828" s="141"/>
      <c r="T828" s="141"/>
      <c r="U828" s="140">
        <v>-0.99</v>
      </c>
    </row>
    <row r="829" spans="2:21" x14ac:dyDescent="0.25">
      <c r="R829" s="141"/>
      <c r="S829" s="141"/>
      <c r="T829" s="141"/>
    </row>
    <row r="830" spans="2:21" x14ac:dyDescent="0.25">
      <c r="B830" s="138" t="s">
        <v>186</v>
      </c>
      <c r="C830" s="138"/>
      <c r="D830" s="138"/>
      <c r="E830" s="138"/>
      <c r="F830" s="138"/>
      <c r="G830" s="138"/>
      <c r="H830" s="138"/>
      <c r="I830" s="139" t="s">
        <v>140</v>
      </c>
      <c r="J830" s="139"/>
      <c r="K830" s="139"/>
      <c r="L830" s="139" t="s">
        <v>386</v>
      </c>
      <c r="M830" s="139"/>
      <c r="N830" s="139"/>
      <c r="O830" s="139"/>
      <c r="P830" s="139"/>
      <c r="R830" s="141" t="s">
        <v>532</v>
      </c>
      <c r="S830" s="141"/>
      <c r="T830" s="141"/>
      <c r="U830" s="140">
        <v>-7.45</v>
      </c>
    </row>
    <row r="831" spans="2:21" x14ac:dyDescent="0.25">
      <c r="R831" s="141"/>
      <c r="S831" s="141"/>
      <c r="T831" s="141"/>
    </row>
    <row r="832" spans="2:21" x14ac:dyDescent="0.25">
      <c r="B832" s="138" t="s">
        <v>186</v>
      </c>
      <c r="C832" s="138"/>
      <c r="D832" s="138"/>
      <c r="E832" s="138"/>
      <c r="F832" s="138"/>
      <c r="G832" s="138"/>
      <c r="H832" s="138"/>
      <c r="I832" s="139" t="s">
        <v>140</v>
      </c>
      <c r="J832" s="139"/>
      <c r="K832" s="139"/>
      <c r="L832" s="139" t="s">
        <v>386</v>
      </c>
      <c r="M832" s="139"/>
      <c r="N832" s="139"/>
      <c r="O832" s="139"/>
      <c r="P832" s="139"/>
      <c r="R832" s="141" t="s">
        <v>535</v>
      </c>
      <c r="S832" s="141"/>
      <c r="T832" s="141"/>
      <c r="U832" s="140">
        <v>-0.99</v>
      </c>
    </row>
    <row r="833" spans="2:21" x14ac:dyDescent="0.25">
      <c r="R833" s="141"/>
      <c r="S833" s="141"/>
      <c r="T833" s="141"/>
    </row>
    <row r="834" spans="2:21" x14ac:dyDescent="0.25">
      <c r="B834" s="138" t="s">
        <v>203</v>
      </c>
      <c r="C834" s="138"/>
      <c r="D834" s="138"/>
      <c r="E834" s="138"/>
      <c r="F834" s="138"/>
      <c r="G834" s="138"/>
      <c r="H834" s="138"/>
      <c r="I834" s="139" t="s">
        <v>536</v>
      </c>
      <c r="J834" s="139"/>
      <c r="K834" s="139"/>
      <c r="L834" s="139" t="s">
        <v>537</v>
      </c>
      <c r="M834" s="139"/>
      <c r="N834" s="139"/>
      <c r="O834" s="139"/>
      <c r="P834" s="139"/>
      <c r="R834" s="141" t="s">
        <v>538</v>
      </c>
      <c r="S834" s="141"/>
      <c r="T834" s="141"/>
      <c r="U834" s="140">
        <v>1037</v>
      </c>
    </row>
    <row r="835" spans="2:21" x14ac:dyDescent="0.25">
      <c r="R835" s="141"/>
      <c r="S835" s="141"/>
      <c r="T835" s="141"/>
    </row>
    <row r="836" spans="2:21" x14ac:dyDescent="0.25">
      <c r="B836" s="138" t="s">
        <v>226</v>
      </c>
      <c r="C836" s="138"/>
      <c r="D836" s="138"/>
      <c r="E836" s="138"/>
      <c r="F836" s="138"/>
      <c r="G836" s="138"/>
      <c r="H836" s="138"/>
      <c r="I836" s="139" t="s">
        <v>179</v>
      </c>
      <c r="J836" s="139"/>
      <c r="K836" s="139"/>
      <c r="L836" s="139" t="s">
        <v>386</v>
      </c>
      <c r="M836" s="139"/>
      <c r="N836" s="139"/>
      <c r="O836" s="139"/>
      <c r="P836" s="139"/>
      <c r="R836" s="141" t="s">
        <v>539</v>
      </c>
      <c r="S836" s="141"/>
      <c r="T836" s="141"/>
      <c r="U836" s="140">
        <v>1.29</v>
      </c>
    </row>
    <row r="837" spans="2:21" x14ac:dyDescent="0.25">
      <c r="R837" s="141"/>
      <c r="S837" s="141"/>
      <c r="T837" s="141"/>
    </row>
    <row r="838" spans="2:21" x14ac:dyDescent="0.25">
      <c r="B838" s="138" t="s">
        <v>226</v>
      </c>
      <c r="C838" s="138"/>
      <c r="D838" s="138"/>
      <c r="E838" s="138"/>
      <c r="F838" s="138"/>
      <c r="G838" s="138"/>
      <c r="H838" s="138"/>
      <c r="I838" s="139" t="s">
        <v>540</v>
      </c>
      <c r="J838" s="139"/>
      <c r="K838" s="139"/>
      <c r="L838" s="139" t="s">
        <v>386</v>
      </c>
      <c r="M838" s="139"/>
      <c r="N838" s="139"/>
      <c r="O838" s="139"/>
      <c r="P838" s="139"/>
      <c r="R838" s="141" t="s">
        <v>541</v>
      </c>
      <c r="S838" s="141"/>
      <c r="T838" s="141"/>
      <c r="U838" s="140">
        <v>28.88</v>
      </c>
    </row>
    <row r="839" spans="2:21" x14ac:dyDescent="0.25">
      <c r="R839" s="141"/>
      <c r="S839" s="141"/>
      <c r="T839" s="141"/>
    </row>
    <row r="840" spans="2:21" x14ac:dyDescent="0.25">
      <c r="B840" s="138" t="s">
        <v>237</v>
      </c>
      <c r="C840" s="138"/>
      <c r="D840" s="138"/>
      <c r="E840" s="138"/>
      <c r="F840" s="138"/>
      <c r="G840" s="138"/>
      <c r="H840" s="138"/>
      <c r="I840" s="139" t="s">
        <v>542</v>
      </c>
      <c r="J840" s="139"/>
      <c r="K840" s="139"/>
      <c r="L840" s="139" t="s">
        <v>276</v>
      </c>
      <c r="M840" s="139"/>
      <c r="N840" s="139"/>
      <c r="O840" s="139"/>
      <c r="P840" s="139"/>
      <c r="R840" s="141" t="s">
        <v>543</v>
      </c>
      <c r="S840" s="141"/>
      <c r="T840" s="141"/>
      <c r="U840" s="140">
        <v>125.88</v>
      </c>
    </row>
    <row r="841" spans="2:21" x14ac:dyDescent="0.25">
      <c r="R841" s="141"/>
      <c r="S841" s="141"/>
      <c r="T841" s="141"/>
    </row>
    <row r="842" spans="2:21" x14ac:dyDescent="0.25">
      <c r="B842" s="138" t="s">
        <v>256</v>
      </c>
      <c r="C842" s="138"/>
      <c r="D842" s="138"/>
      <c r="E842" s="138"/>
      <c r="F842" s="138"/>
      <c r="G842" s="138"/>
      <c r="H842" s="138"/>
      <c r="I842" s="139" t="s">
        <v>544</v>
      </c>
      <c r="J842" s="139"/>
      <c r="K842" s="139"/>
      <c r="L842" s="139" t="s">
        <v>321</v>
      </c>
      <c r="M842" s="139"/>
      <c r="N842" s="139"/>
      <c r="O842" s="139"/>
      <c r="P842" s="139"/>
      <c r="R842" s="141" t="s">
        <v>545</v>
      </c>
      <c r="S842" s="141"/>
      <c r="T842" s="141"/>
      <c r="U842" s="140">
        <v>534.4</v>
      </c>
    </row>
    <row r="843" spans="2:21" x14ac:dyDescent="0.25">
      <c r="R843" s="141"/>
      <c r="S843" s="141"/>
      <c r="T843" s="141"/>
    </row>
    <row r="844" spans="2:21" x14ac:dyDescent="0.25">
      <c r="B844" s="138" t="s">
        <v>268</v>
      </c>
      <c r="C844" s="138"/>
      <c r="D844" s="138"/>
      <c r="E844" s="138"/>
      <c r="F844" s="138"/>
      <c r="G844" s="138"/>
      <c r="H844" s="138"/>
      <c r="I844" s="139" t="s">
        <v>546</v>
      </c>
      <c r="J844" s="139"/>
      <c r="K844" s="139"/>
      <c r="L844" s="139" t="s">
        <v>276</v>
      </c>
      <c r="M844" s="139"/>
      <c r="N844" s="139"/>
      <c r="O844" s="139"/>
      <c r="P844" s="139"/>
      <c r="R844" s="141" t="s">
        <v>547</v>
      </c>
      <c r="S844" s="141"/>
      <c r="T844" s="141"/>
      <c r="U844" s="140">
        <v>171.99</v>
      </c>
    </row>
    <row r="845" spans="2:21" x14ac:dyDescent="0.25">
      <c r="R845" s="141"/>
      <c r="S845" s="141"/>
      <c r="T845" s="141"/>
    </row>
    <row r="846" spans="2:21" x14ac:dyDescent="0.25">
      <c r="B846" s="138" t="s">
        <v>268</v>
      </c>
      <c r="C846" s="138"/>
      <c r="D846" s="138"/>
      <c r="E846" s="138"/>
      <c r="F846" s="138"/>
      <c r="G846" s="138"/>
      <c r="H846" s="138"/>
      <c r="I846" s="139" t="s">
        <v>548</v>
      </c>
      <c r="J846" s="139"/>
      <c r="K846" s="139"/>
      <c r="L846" s="139" t="s">
        <v>285</v>
      </c>
      <c r="M846" s="139"/>
      <c r="N846" s="139"/>
      <c r="O846" s="139"/>
      <c r="P846" s="139"/>
      <c r="R846" s="139" t="s">
        <v>549</v>
      </c>
      <c r="S846" s="139"/>
      <c r="T846" s="139"/>
      <c r="U846" s="140">
        <v>73.62</v>
      </c>
    </row>
    <row r="847" spans="2:21" x14ac:dyDescent="0.25">
      <c r="B847" s="138" t="s">
        <v>268</v>
      </c>
      <c r="C847" s="138"/>
      <c r="D847" s="138"/>
      <c r="E847" s="138"/>
      <c r="F847" s="138"/>
      <c r="G847" s="138"/>
      <c r="H847" s="138"/>
      <c r="I847" s="139" t="s">
        <v>550</v>
      </c>
      <c r="J847" s="139"/>
      <c r="K847" s="139"/>
      <c r="L847" s="139" t="s">
        <v>285</v>
      </c>
      <c r="M847" s="139"/>
      <c r="N847" s="139"/>
      <c r="O847" s="139"/>
      <c r="P847" s="139"/>
      <c r="R847" s="141" t="s">
        <v>551</v>
      </c>
      <c r="S847" s="141"/>
      <c r="T847" s="141"/>
      <c r="U847" s="140">
        <v>95.14</v>
      </c>
    </row>
    <row r="848" spans="2:21" x14ac:dyDescent="0.25">
      <c r="R848" s="141"/>
      <c r="S848" s="141"/>
      <c r="T848" s="141"/>
    </row>
    <row r="849" spans="1:22" ht="6" customHeight="1" x14ac:dyDescent="0.25"/>
    <row r="850" spans="1:22" x14ac:dyDescent="0.25">
      <c r="D850" s="144" t="s">
        <v>2</v>
      </c>
      <c r="F850" s="144" t="s">
        <v>2</v>
      </c>
      <c r="H850" s="144" t="s">
        <v>2</v>
      </c>
      <c r="O850" s="145" t="s">
        <v>516</v>
      </c>
      <c r="P850" s="145"/>
      <c r="Q850" s="145"/>
      <c r="R850" s="145"/>
      <c r="S850" s="145"/>
      <c r="U850" s="146">
        <v>3193.02</v>
      </c>
    </row>
    <row r="851" spans="1:22" x14ac:dyDescent="0.25">
      <c r="A851" s="137" t="s">
        <v>552</v>
      </c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</row>
    <row r="852" spans="1:22" ht="6" customHeight="1" x14ac:dyDescent="0.25"/>
    <row r="853" spans="1:22" x14ac:dyDescent="0.25">
      <c r="B853" s="138" t="s">
        <v>186</v>
      </c>
      <c r="C853" s="138"/>
      <c r="D853" s="138"/>
      <c r="E853" s="138"/>
      <c r="F853" s="138"/>
      <c r="G853" s="138"/>
      <c r="H853" s="138"/>
      <c r="I853" s="139" t="s">
        <v>553</v>
      </c>
      <c r="J853" s="139"/>
      <c r="K853" s="139"/>
      <c r="L853" s="139" t="s">
        <v>285</v>
      </c>
      <c r="M853" s="139"/>
      <c r="N853" s="139"/>
      <c r="O853" s="139"/>
      <c r="P853" s="139"/>
      <c r="R853" s="139" t="s">
        <v>554</v>
      </c>
      <c r="S853" s="139"/>
      <c r="T853" s="139"/>
      <c r="U853" s="140">
        <v>32.6</v>
      </c>
    </row>
    <row r="854" spans="1:22" ht="6" customHeight="1" x14ac:dyDescent="0.25"/>
    <row r="855" spans="1:22" x14ac:dyDescent="0.25">
      <c r="D855" s="144" t="s">
        <v>2</v>
      </c>
      <c r="F855" s="144" t="s">
        <v>2</v>
      </c>
      <c r="H855" s="144" t="s">
        <v>2</v>
      </c>
      <c r="O855" s="145" t="s">
        <v>552</v>
      </c>
      <c r="P855" s="145"/>
      <c r="Q855" s="145"/>
      <c r="R855" s="145"/>
      <c r="S855" s="145"/>
      <c r="U855" s="146">
        <v>32.6</v>
      </c>
    </row>
    <row r="856" spans="1:22" x14ac:dyDescent="0.25">
      <c r="A856" s="137" t="s">
        <v>555</v>
      </c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</row>
    <row r="857" spans="1:22" ht="6" customHeight="1" x14ac:dyDescent="0.25"/>
    <row r="858" spans="1:22" x14ac:dyDescent="0.25">
      <c r="B858" s="138" t="s">
        <v>211</v>
      </c>
      <c r="C858" s="138"/>
      <c r="D858" s="138"/>
      <c r="E858" s="138"/>
      <c r="F858" s="138"/>
      <c r="G858" s="138"/>
      <c r="H858" s="138"/>
      <c r="I858" s="139" t="s">
        <v>312</v>
      </c>
      <c r="J858" s="139"/>
      <c r="K858" s="139"/>
      <c r="L858" s="139" t="s">
        <v>300</v>
      </c>
      <c r="M858" s="139"/>
      <c r="N858" s="139"/>
      <c r="O858" s="139"/>
      <c r="P858" s="139"/>
      <c r="R858" s="141" t="s">
        <v>556</v>
      </c>
      <c r="S858" s="141"/>
      <c r="T858" s="141"/>
      <c r="U858" s="140">
        <v>86.53</v>
      </c>
    </row>
    <row r="859" spans="1:22" x14ac:dyDescent="0.25">
      <c r="R859" s="141"/>
      <c r="S859" s="141"/>
      <c r="T859" s="141"/>
    </row>
    <row r="860" spans="1:22" ht="6" customHeight="1" x14ac:dyDescent="0.25"/>
    <row r="861" spans="1:22" x14ac:dyDescent="0.25">
      <c r="D861" s="144" t="s">
        <v>2</v>
      </c>
      <c r="F861" s="144" t="s">
        <v>2</v>
      </c>
      <c r="H861" s="144" t="s">
        <v>2</v>
      </c>
      <c r="O861" s="145" t="s">
        <v>555</v>
      </c>
      <c r="P861" s="145"/>
      <c r="Q861" s="145"/>
      <c r="R861" s="145"/>
      <c r="S861" s="145"/>
      <c r="U861" s="146">
        <v>86.53</v>
      </c>
    </row>
    <row r="862" spans="1:22" ht="78" customHeight="1" x14ac:dyDescent="0.25"/>
    <row r="863" spans="1:22" ht="11.25" customHeight="1" x14ac:dyDescent="0.25"/>
    <row r="864" spans="1:22" ht="13.5" customHeight="1" x14ac:dyDescent="0.25">
      <c r="A864" s="141" t="s">
        <v>127</v>
      </c>
      <c r="B864" s="141"/>
      <c r="C864" s="141"/>
      <c r="D864" s="141"/>
      <c r="E864" s="141"/>
      <c r="F864" s="141"/>
      <c r="G864" s="141"/>
      <c r="H864" s="141"/>
      <c r="I864" s="141"/>
      <c r="J864" s="141"/>
      <c r="K864" s="141"/>
      <c r="L864" s="141"/>
      <c r="M864" s="141"/>
      <c r="P864" s="142" t="s">
        <v>557</v>
      </c>
      <c r="Q864" s="142"/>
      <c r="R864" s="142"/>
      <c r="S864" s="142"/>
      <c r="T864" s="142"/>
      <c r="U864" s="142"/>
      <c r="V864" s="142"/>
    </row>
    <row r="865" spans="1:21" ht="20.25" customHeight="1" x14ac:dyDescent="0.25">
      <c r="A865" s="143" t="s">
        <v>129</v>
      </c>
      <c r="B865" s="143"/>
      <c r="C865" s="143"/>
      <c r="D865" s="143"/>
      <c r="E865" s="143"/>
      <c r="F865" s="143"/>
      <c r="G865" s="143"/>
      <c r="H865" s="143"/>
      <c r="I865" s="143"/>
      <c r="J865" s="143"/>
      <c r="K865" s="143"/>
      <c r="L865" s="143"/>
      <c r="M865" s="143"/>
      <c r="N865" s="143"/>
      <c r="O865" s="143"/>
      <c r="P865" s="143"/>
      <c r="Q865" s="143"/>
      <c r="R865" s="143"/>
      <c r="S865" s="143"/>
      <c r="T865" s="143"/>
      <c r="U865" s="143"/>
    </row>
    <row r="866" spans="1:21" ht="7.5" customHeight="1" x14ac:dyDescent="0.25"/>
    <row r="867" spans="1:21" x14ac:dyDescent="0.25">
      <c r="A867" s="137" t="s">
        <v>558</v>
      </c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</row>
    <row r="868" spans="1:21" ht="6" customHeight="1" x14ac:dyDescent="0.25"/>
    <row r="869" spans="1:21" x14ac:dyDescent="0.25">
      <c r="B869" s="138" t="s">
        <v>90</v>
      </c>
      <c r="C869" s="138"/>
      <c r="D869" s="138"/>
      <c r="E869" s="138"/>
      <c r="F869" s="138"/>
      <c r="G869" s="138"/>
      <c r="H869" s="138"/>
      <c r="I869" s="139" t="s">
        <v>145</v>
      </c>
      <c r="J869" s="139"/>
      <c r="K869" s="139"/>
      <c r="L869" s="139" t="s">
        <v>276</v>
      </c>
      <c r="M869" s="139"/>
      <c r="N869" s="139"/>
      <c r="O869" s="139"/>
      <c r="P869" s="139"/>
      <c r="R869" s="139" t="s">
        <v>559</v>
      </c>
      <c r="S869" s="139"/>
      <c r="T869" s="139"/>
      <c r="U869" s="140">
        <v>-6</v>
      </c>
    </row>
    <row r="870" spans="1:21" x14ac:dyDescent="0.25">
      <c r="B870" s="138" t="s">
        <v>141</v>
      </c>
      <c r="C870" s="138"/>
      <c r="D870" s="138"/>
      <c r="E870" s="138"/>
      <c r="F870" s="138"/>
      <c r="G870" s="138"/>
      <c r="H870" s="138"/>
      <c r="I870" s="139" t="s">
        <v>145</v>
      </c>
      <c r="J870" s="139"/>
      <c r="K870" s="139"/>
      <c r="L870" s="139" t="s">
        <v>276</v>
      </c>
      <c r="M870" s="139"/>
      <c r="N870" s="139"/>
      <c r="O870" s="139"/>
      <c r="P870" s="139"/>
      <c r="R870" s="141" t="s">
        <v>560</v>
      </c>
      <c r="S870" s="141"/>
      <c r="T870" s="141"/>
      <c r="U870" s="140">
        <v>362.87</v>
      </c>
    </row>
    <row r="871" spans="1:21" x14ac:dyDescent="0.25">
      <c r="R871" s="141"/>
      <c r="S871" s="141"/>
      <c r="T871" s="141"/>
    </row>
    <row r="872" spans="1:21" x14ac:dyDescent="0.25">
      <c r="B872" s="138" t="s">
        <v>158</v>
      </c>
      <c r="C872" s="138"/>
      <c r="D872" s="138"/>
      <c r="E872" s="138"/>
      <c r="F872" s="138"/>
      <c r="G872" s="138"/>
      <c r="H872" s="138"/>
      <c r="I872" s="139" t="s">
        <v>145</v>
      </c>
      <c r="J872" s="139"/>
      <c r="K872" s="139"/>
      <c r="L872" s="139" t="s">
        <v>276</v>
      </c>
      <c r="M872" s="139"/>
      <c r="N872" s="139"/>
      <c r="O872" s="139"/>
      <c r="P872" s="139"/>
      <c r="R872" s="139" t="s">
        <v>561</v>
      </c>
      <c r="S872" s="139"/>
      <c r="T872" s="139"/>
      <c r="U872" s="140">
        <v>31.91</v>
      </c>
    </row>
    <row r="873" spans="1:21" x14ac:dyDescent="0.25">
      <c r="B873" s="138" t="s">
        <v>237</v>
      </c>
      <c r="C873" s="138"/>
      <c r="D873" s="138"/>
      <c r="E873" s="138"/>
      <c r="F873" s="138"/>
      <c r="G873" s="138"/>
      <c r="H873" s="138"/>
      <c r="I873" s="139" t="s">
        <v>145</v>
      </c>
      <c r="J873" s="139"/>
      <c r="K873" s="139"/>
      <c r="L873" s="139" t="s">
        <v>276</v>
      </c>
      <c r="M873" s="139"/>
      <c r="N873" s="139"/>
      <c r="O873" s="139"/>
      <c r="P873" s="139"/>
      <c r="R873" s="141" t="s">
        <v>562</v>
      </c>
      <c r="S873" s="141"/>
      <c r="T873" s="141"/>
      <c r="U873" s="140">
        <v>135.08000000000001</v>
      </c>
    </row>
    <row r="874" spans="1:21" x14ac:dyDescent="0.25">
      <c r="R874" s="141"/>
      <c r="S874" s="141"/>
      <c r="T874" s="141"/>
    </row>
    <row r="875" spans="1:21" x14ac:dyDescent="0.25">
      <c r="B875" s="138" t="s">
        <v>248</v>
      </c>
      <c r="C875" s="138"/>
      <c r="D875" s="138"/>
      <c r="E875" s="138"/>
      <c r="F875" s="138"/>
      <c r="G875" s="138"/>
      <c r="H875" s="138"/>
      <c r="I875" s="139" t="s">
        <v>145</v>
      </c>
      <c r="J875" s="139"/>
      <c r="K875" s="139"/>
      <c r="L875" s="139" t="s">
        <v>276</v>
      </c>
      <c r="M875" s="139"/>
      <c r="N875" s="139"/>
      <c r="O875" s="139"/>
      <c r="P875" s="139"/>
      <c r="R875" s="139" t="s">
        <v>563</v>
      </c>
      <c r="S875" s="139"/>
      <c r="T875" s="139"/>
      <c r="U875" s="140">
        <v>62.97</v>
      </c>
    </row>
    <row r="876" spans="1:21" x14ac:dyDescent="0.25">
      <c r="B876" s="138" t="s">
        <v>256</v>
      </c>
      <c r="C876" s="138"/>
      <c r="D876" s="138"/>
      <c r="E876" s="138"/>
      <c r="F876" s="138"/>
      <c r="G876" s="138"/>
      <c r="H876" s="138"/>
      <c r="I876" s="139" t="s">
        <v>564</v>
      </c>
      <c r="J876" s="139"/>
      <c r="K876" s="139"/>
      <c r="L876" s="139" t="s">
        <v>276</v>
      </c>
      <c r="M876" s="139"/>
      <c r="N876" s="139"/>
      <c r="O876" s="139"/>
      <c r="P876" s="139"/>
      <c r="R876" s="139" t="s">
        <v>565</v>
      </c>
      <c r="S876" s="139"/>
      <c r="T876" s="139"/>
      <c r="U876" s="140">
        <v>74.97</v>
      </c>
    </row>
    <row r="877" spans="1:21" x14ac:dyDescent="0.25">
      <c r="B877" s="138" t="s">
        <v>256</v>
      </c>
      <c r="C877" s="138"/>
      <c r="D877" s="138"/>
      <c r="E877" s="138"/>
      <c r="F877" s="138"/>
      <c r="G877" s="138"/>
      <c r="H877" s="138"/>
      <c r="I877" s="139" t="s">
        <v>566</v>
      </c>
      <c r="J877" s="139"/>
      <c r="K877" s="139"/>
      <c r="L877" s="139" t="s">
        <v>276</v>
      </c>
      <c r="M877" s="139"/>
      <c r="N877" s="139"/>
      <c r="O877" s="139"/>
      <c r="P877" s="139"/>
      <c r="R877" s="139" t="s">
        <v>567</v>
      </c>
      <c r="S877" s="139"/>
      <c r="T877" s="139"/>
      <c r="U877" s="140">
        <v>101.96</v>
      </c>
    </row>
    <row r="878" spans="1:21" ht="6" customHeight="1" x14ac:dyDescent="0.25"/>
    <row r="879" spans="1:21" x14ac:dyDescent="0.25">
      <c r="D879" s="144" t="s">
        <v>2</v>
      </c>
      <c r="F879" s="144" t="s">
        <v>2</v>
      </c>
      <c r="H879" s="144" t="s">
        <v>2</v>
      </c>
      <c r="O879" s="145" t="s">
        <v>558</v>
      </c>
      <c r="P879" s="145"/>
      <c r="Q879" s="145"/>
      <c r="R879" s="145"/>
      <c r="S879" s="145"/>
      <c r="U879" s="146">
        <v>763.76</v>
      </c>
    </row>
    <row r="880" spans="1:21" x14ac:dyDescent="0.25">
      <c r="A880" s="137" t="s">
        <v>568</v>
      </c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</row>
    <row r="881" spans="1:21" ht="6" customHeight="1" x14ac:dyDescent="0.25"/>
    <row r="882" spans="1:21" x14ac:dyDescent="0.25">
      <c r="B882" s="138" t="s">
        <v>221</v>
      </c>
      <c r="C882" s="138"/>
      <c r="D882" s="138"/>
      <c r="E882" s="138"/>
      <c r="F882" s="138"/>
      <c r="G882" s="138"/>
      <c r="H882" s="138"/>
      <c r="I882" s="139" t="s">
        <v>194</v>
      </c>
      <c r="J882" s="139"/>
      <c r="K882" s="139"/>
      <c r="L882" s="139" t="s">
        <v>287</v>
      </c>
      <c r="M882" s="139"/>
      <c r="N882" s="139"/>
      <c r="O882" s="139"/>
      <c r="P882" s="139"/>
      <c r="R882" s="141" t="s">
        <v>569</v>
      </c>
      <c r="S882" s="141"/>
      <c r="T882" s="141"/>
      <c r="U882" s="140">
        <v>40</v>
      </c>
    </row>
    <row r="883" spans="1:21" x14ac:dyDescent="0.25">
      <c r="R883" s="141"/>
      <c r="S883" s="141"/>
      <c r="T883" s="141"/>
    </row>
    <row r="884" spans="1:21" x14ac:dyDescent="0.25">
      <c r="B884" s="138" t="s">
        <v>224</v>
      </c>
      <c r="C884" s="138"/>
      <c r="D884" s="138"/>
      <c r="E884" s="138"/>
      <c r="F884" s="138"/>
      <c r="G884" s="138"/>
      <c r="H884" s="138"/>
      <c r="I884" s="139" t="s">
        <v>570</v>
      </c>
      <c r="J884" s="139"/>
      <c r="K884" s="139"/>
      <c r="L884" s="139" t="s">
        <v>276</v>
      </c>
      <c r="M884" s="139"/>
      <c r="N884" s="139"/>
      <c r="O884" s="139"/>
      <c r="P884" s="139"/>
      <c r="R884" s="139" t="s">
        <v>571</v>
      </c>
      <c r="S884" s="139"/>
      <c r="T884" s="139"/>
      <c r="U884" s="140">
        <v>180.6</v>
      </c>
    </row>
    <row r="885" spans="1:21" ht="6" customHeight="1" x14ac:dyDescent="0.25"/>
    <row r="886" spans="1:21" x14ac:dyDescent="0.25">
      <c r="D886" s="144" t="s">
        <v>2</v>
      </c>
      <c r="F886" s="144" t="s">
        <v>2</v>
      </c>
      <c r="H886" s="144" t="s">
        <v>2</v>
      </c>
      <c r="O886" s="145" t="s">
        <v>568</v>
      </c>
      <c r="P886" s="145"/>
      <c r="Q886" s="145"/>
      <c r="R886" s="145"/>
      <c r="S886" s="145"/>
      <c r="U886" s="146">
        <v>220.6</v>
      </c>
    </row>
    <row r="887" spans="1:21" x14ac:dyDescent="0.25">
      <c r="A887" s="137" t="s">
        <v>572</v>
      </c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</row>
    <row r="888" spans="1:21" ht="6" customHeight="1" x14ac:dyDescent="0.25"/>
    <row r="889" spans="1:21" x14ac:dyDescent="0.25">
      <c r="B889" s="138" t="s">
        <v>186</v>
      </c>
      <c r="C889" s="138"/>
      <c r="D889" s="138"/>
      <c r="E889" s="138"/>
      <c r="F889" s="138"/>
      <c r="G889" s="138"/>
      <c r="H889" s="138"/>
      <c r="I889" s="139" t="s">
        <v>173</v>
      </c>
      <c r="J889" s="139"/>
      <c r="K889" s="139"/>
      <c r="L889" s="139" t="s">
        <v>321</v>
      </c>
      <c r="M889" s="139"/>
      <c r="N889" s="139"/>
      <c r="O889" s="139"/>
      <c r="P889" s="139"/>
      <c r="R889" s="139" t="s">
        <v>573</v>
      </c>
      <c r="S889" s="139"/>
      <c r="T889" s="139"/>
      <c r="U889" s="140">
        <v>-76.540000000000006</v>
      </c>
    </row>
    <row r="890" spans="1:21" x14ac:dyDescent="0.25">
      <c r="B890" s="138" t="s">
        <v>186</v>
      </c>
      <c r="C890" s="138"/>
      <c r="D890" s="138"/>
      <c r="E890" s="138"/>
      <c r="F890" s="138"/>
      <c r="G890" s="138"/>
      <c r="H890" s="138"/>
      <c r="I890" s="139" t="s">
        <v>173</v>
      </c>
      <c r="J890" s="139"/>
      <c r="K890" s="139"/>
      <c r="L890" s="139" t="s">
        <v>321</v>
      </c>
      <c r="M890" s="139"/>
      <c r="N890" s="139"/>
      <c r="O890" s="139"/>
      <c r="P890" s="139"/>
      <c r="R890" s="141" t="s">
        <v>574</v>
      </c>
      <c r="S890" s="141"/>
      <c r="T890" s="141"/>
      <c r="U890" s="140">
        <v>1792.98</v>
      </c>
    </row>
    <row r="891" spans="1:21" x14ac:dyDescent="0.25">
      <c r="R891" s="141"/>
      <c r="S891" s="141"/>
      <c r="T891" s="141"/>
    </row>
    <row r="892" spans="1:21" x14ac:dyDescent="0.25">
      <c r="B892" s="138" t="s">
        <v>186</v>
      </c>
      <c r="C892" s="138"/>
      <c r="D892" s="138"/>
      <c r="E892" s="138"/>
      <c r="F892" s="138"/>
      <c r="G892" s="138"/>
      <c r="H892" s="138"/>
      <c r="I892" s="139" t="s">
        <v>152</v>
      </c>
      <c r="J892" s="139"/>
      <c r="K892" s="139"/>
      <c r="L892" s="139" t="s">
        <v>321</v>
      </c>
      <c r="M892" s="139"/>
      <c r="N892" s="139"/>
      <c r="O892" s="139"/>
      <c r="P892" s="139"/>
      <c r="R892" s="141" t="s">
        <v>575</v>
      </c>
      <c r="S892" s="141"/>
      <c r="T892" s="141"/>
      <c r="U892" s="140">
        <v>548.13</v>
      </c>
    </row>
    <row r="893" spans="1:21" x14ac:dyDescent="0.25">
      <c r="R893" s="141"/>
      <c r="S893" s="141"/>
      <c r="T893" s="141"/>
    </row>
    <row r="894" spans="1:21" ht="6" customHeight="1" x14ac:dyDescent="0.25"/>
    <row r="895" spans="1:21" x14ac:dyDescent="0.25">
      <c r="D895" s="144" t="s">
        <v>2</v>
      </c>
      <c r="F895" s="144" t="s">
        <v>2</v>
      </c>
      <c r="H895" s="144" t="s">
        <v>2</v>
      </c>
      <c r="O895" s="145" t="s">
        <v>572</v>
      </c>
      <c r="P895" s="145"/>
      <c r="Q895" s="145"/>
      <c r="R895" s="145"/>
      <c r="S895" s="145"/>
      <c r="U895" s="146">
        <v>2264.5700000000002</v>
      </c>
    </row>
    <row r="896" spans="1:21" ht="374.25" customHeight="1" x14ac:dyDescent="0.25"/>
    <row r="897" spans="1:22" ht="11.25" customHeight="1" x14ac:dyDescent="0.25"/>
    <row r="898" spans="1:22" ht="13.5" customHeight="1" x14ac:dyDescent="0.25">
      <c r="A898" s="141" t="s">
        <v>127</v>
      </c>
      <c r="B898" s="141"/>
      <c r="C898" s="141"/>
      <c r="D898" s="141"/>
      <c r="E898" s="141"/>
      <c r="F898" s="141"/>
      <c r="G898" s="141"/>
      <c r="H898" s="141"/>
      <c r="I898" s="141"/>
      <c r="J898" s="141"/>
      <c r="K898" s="141"/>
      <c r="L898" s="141"/>
      <c r="M898" s="141"/>
      <c r="P898" s="142" t="s">
        <v>576</v>
      </c>
      <c r="Q898" s="142"/>
      <c r="R898" s="142"/>
      <c r="S898" s="142"/>
      <c r="T898" s="142"/>
      <c r="U898" s="142"/>
      <c r="V898" s="142"/>
    </row>
    <row r="899" spans="1:22" ht="20.25" customHeight="1" x14ac:dyDescent="0.25">
      <c r="A899" s="143" t="s">
        <v>129</v>
      </c>
      <c r="B899" s="143"/>
      <c r="C899" s="143"/>
      <c r="D899" s="143"/>
      <c r="E899" s="143"/>
      <c r="F899" s="143"/>
      <c r="G899" s="143"/>
      <c r="H899" s="143"/>
      <c r="I899" s="143"/>
      <c r="J899" s="143"/>
      <c r="K899" s="143"/>
      <c r="L899" s="143"/>
      <c r="M899" s="143"/>
      <c r="N899" s="143"/>
      <c r="O899" s="143"/>
      <c r="P899" s="143"/>
      <c r="Q899" s="143"/>
      <c r="R899" s="143"/>
      <c r="S899" s="143"/>
      <c r="T899" s="143"/>
      <c r="U899" s="143"/>
    </row>
    <row r="900" spans="1:22" ht="7.5" customHeight="1" x14ac:dyDescent="0.25"/>
    <row r="901" spans="1:22" x14ac:dyDescent="0.25">
      <c r="A901" s="137" t="s">
        <v>577</v>
      </c>
      <c r="B901" s="137"/>
      <c r="C901" s="137"/>
      <c r="D901" s="137"/>
      <c r="E901" s="137"/>
      <c r="F901" s="137"/>
      <c r="G901" s="137"/>
      <c r="H901" s="137"/>
      <c r="I901" s="137"/>
      <c r="J901" s="137"/>
      <c r="K901" s="137"/>
      <c r="L901" s="137"/>
    </row>
    <row r="902" spans="1:22" ht="6" customHeight="1" x14ac:dyDescent="0.25"/>
    <row r="903" spans="1:22" x14ac:dyDescent="0.25">
      <c r="B903" s="138" t="s">
        <v>79</v>
      </c>
      <c r="C903" s="138"/>
      <c r="D903" s="138"/>
      <c r="E903" s="138"/>
      <c r="F903" s="138"/>
      <c r="G903" s="138"/>
      <c r="H903" s="138"/>
      <c r="I903" s="139" t="s">
        <v>578</v>
      </c>
      <c r="J903" s="139"/>
      <c r="K903" s="139"/>
      <c r="L903" s="139" t="s">
        <v>276</v>
      </c>
      <c r="M903" s="139"/>
      <c r="N903" s="139"/>
      <c r="O903" s="139"/>
      <c r="P903" s="139"/>
      <c r="R903" s="141" t="s">
        <v>579</v>
      </c>
      <c r="S903" s="141"/>
      <c r="T903" s="141"/>
      <c r="U903" s="140">
        <v>731.92</v>
      </c>
    </row>
    <row r="904" spans="1:22" x14ac:dyDescent="0.25">
      <c r="R904" s="141"/>
      <c r="S904" s="141"/>
      <c r="T904" s="141"/>
    </row>
    <row r="905" spans="1:22" x14ac:dyDescent="0.25">
      <c r="B905" s="138" t="s">
        <v>81</v>
      </c>
      <c r="C905" s="138"/>
      <c r="D905" s="138"/>
      <c r="E905" s="138"/>
      <c r="F905" s="138"/>
      <c r="G905" s="138"/>
      <c r="H905" s="138"/>
      <c r="I905" s="139" t="s">
        <v>580</v>
      </c>
      <c r="J905" s="139"/>
      <c r="K905" s="139"/>
      <c r="L905" s="139" t="s">
        <v>443</v>
      </c>
      <c r="M905" s="139"/>
      <c r="N905" s="139"/>
      <c r="O905" s="139"/>
      <c r="P905" s="139"/>
      <c r="R905" s="141" t="s">
        <v>581</v>
      </c>
      <c r="S905" s="141"/>
      <c r="T905" s="141"/>
      <c r="U905" s="140">
        <v>35.14</v>
      </c>
    </row>
    <row r="906" spans="1:22" x14ac:dyDescent="0.25">
      <c r="R906" s="141"/>
      <c r="S906" s="141"/>
      <c r="T906" s="141"/>
    </row>
    <row r="907" spans="1:22" x14ac:dyDescent="0.25">
      <c r="B907" s="138" t="s">
        <v>104</v>
      </c>
      <c r="C907" s="138"/>
      <c r="D907" s="138"/>
      <c r="E907" s="138"/>
      <c r="F907" s="138"/>
      <c r="G907" s="138"/>
      <c r="H907" s="138"/>
      <c r="I907" s="139" t="s">
        <v>580</v>
      </c>
      <c r="J907" s="139"/>
      <c r="K907" s="139"/>
      <c r="L907" s="139" t="s">
        <v>443</v>
      </c>
      <c r="M907" s="139"/>
      <c r="N907" s="139"/>
      <c r="O907" s="139"/>
      <c r="P907" s="139"/>
      <c r="R907" s="141" t="s">
        <v>581</v>
      </c>
      <c r="S907" s="141"/>
      <c r="T907" s="141"/>
      <c r="U907" s="140">
        <v>32.36</v>
      </c>
    </row>
    <row r="908" spans="1:22" x14ac:dyDescent="0.25">
      <c r="R908" s="141"/>
      <c r="S908" s="141"/>
      <c r="T908" s="141"/>
    </row>
    <row r="909" spans="1:22" x14ac:dyDescent="0.25">
      <c r="B909" s="138" t="s">
        <v>141</v>
      </c>
      <c r="C909" s="138"/>
      <c r="D909" s="138"/>
      <c r="E909" s="138"/>
      <c r="F909" s="138"/>
      <c r="G909" s="138"/>
      <c r="H909" s="138"/>
      <c r="I909" s="139" t="s">
        <v>582</v>
      </c>
      <c r="J909" s="139"/>
      <c r="K909" s="139"/>
      <c r="L909" s="139" t="s">
        <v>443</v>
      </c>
      <c r="M909" s="139"/>
      <c r="N909" s="139"/>
      <c r="O909" s="139"/>
      <c r="P909" s="139"/>
      <c r="R909" s="141" t="s">
        <v>581</v>
      </c>
      <c r="S909" s="141"/>
      <c r="T909" s="141"/>
      <c r="U909" s="140">
        <v>32.25</v>
      </c>
    </row>
    <row r="910" spans="1:22" x14ac:dyDescent="0.25">
      <c r="R910" s="141"/>
      <c r="S910" s="141"/>
      <c r="T910" s="141"/>
    </row>
    <row r="911" spans="1:22" x14ac:dyDescent="0.25">
      <c r="B911" s="138" t="s">
        <v>141</v>
      </c>
      <c r="C911" s="138"/>
      <c r="D911" s="138"/>
      <c r="E911" s="138"/>
      <c r="F911" s="138"/>
      <c r="G911" s="138"/>
      <c r="H911" s="138"/>
      <c r="I911" s="139" t="s">
        <v>345</v>
      </c>
      <c r="J911" s="139"/>
      <c r="K911" s="139"/>
      <c r="L911" s="139" t="s">
        <v>338</v>
      </c>
      <c r="M911" s="139"/>
      <c r="N911" s="139"/>
      <c r="O911" s="139"/>
      <c r="P911" s="139"/>
      <c r="R911" s="141" t="s">
        <v>583</v>
      </c>
      <c r="S911" s="141"/>
      <c r="T911" s="141"/>
      <c r="U911" s="140">
        <v>361.66</v>
      </c>
    </row>
    <row r="912" spans="1:22" x14ac:dyDescent="0.25">
      <c r="R912" s="141"/>
      <c r="S912" s="141"/>
      <c r="T912" s="141"/>
    </row>
    <row r="913" spans="2:21" x14ac:dyDescent="0.25">
      <c r="B913" s="138" t="s">
        <v>141</v>
      </c>
      <c r="C913" s="138"/>
      <c r="D913" s="138"/>
      <c r="E913" s="138"/>
      <c r="F913" s="138"/>
      <c r="G913" s="138"/>
      <c r="H913" s="138"/>
      <c r="I913" s="139" t="s">
        <v>345</v>
      </c>
      <c r="J913" s="139"/>
      <c r="K913" s="139"/>
      <c r="R913" s="141" t="s">
        <v>584</v>
      </c>
      <c r="S913" s="141"/>
      <c r="T913" s="141"/>
      <c r="U913" s="140">
        <v>361.66</v>
      </c>
    </row>
    <row r="914" spans="2:21" x14ac:dyDescent="0.25">
      <c r="R914" s="141"/>
      <c r="S914" s="141"/>
      <c r="T914" s="141"/>
    </row>
    <row r="915" spans="2:21" x14ac:dyDescent="0.25">
      <c r="B915" s="138" t="s">
        <v>141</v>
      </c>
      <c r="C915" s="138"/>
      <c r="D915" s="138"/>
      <c r="E915" s="138"/>
      <c r="F915" s="138"/>
      <c r="G915" s="138"/>
      <c r="H915" s="138"/>
      <c r="I915" s="139" t="s">
        <v>345</v>
      </c>
      <c r="J915" s="139"/>
      <c r="K915" s="139"/>
      <c r="L915" s="139" t="s">
        <v>338</v>
      </c>
      <c r="M915" s="139"/>
      <c r="N915" s="139"/>
      <c r="O915" s="139"/>
      <c r="P915" s="139"/>
      <c r="R915" s="141" t="s">
        <v>585</v>
      </c>
      <c r="S915" s="141"/>
      <c r="T915" s="141"/>
      <c r="U915" s="140">
        <v>361.66</v>
      </c>
    </row>
    <row r="916" spans="2:21" x14ac:dyDescent="0.25">
      <c r="R916" s="141"/>
      <c r="S916" s="141"/>
      <c r="T916" s="141"/>
    </row>
    <row r="917" spans="2:21" x14ac:dyDescent="0.25">
      <c r="B917" s="138" t="s">
        <v>170</v>
      </c>
      <c r="C917" s="138"/>
      <c r="D917" s="138"/>
      <c r="E917" s="138"/>
      <c r="F917" s="138"/>
      <c r="G917" s="138"/>
      <c r="H917" s="138"/>
      <c r="I917" s="139" t="s">
        <v>580</v>
      </c>
      <c r="J917" s="139"/>
      <c r="K917" s="139"/>
      <c r="L917" s="139" t="s">
        <v>443</v>
      </c>
      <c r="M917" s="139"/>
      <c r="N917" s="139"/>
      <c r="O917" s="139"/>
      <c r="P917" s="139"/>
      <c r="R917" s="141" t="s">
        <v>581</v>
      </c>
      <c r="S917" s="141"/>
      <c r="T917" s="141"/>
      <c r="U917" s="140">
        <v>31.48</v>
      </c>
    </row>
    <row r="918" spans="2:21" x14ac:dyDescent="0.25">
      <c r="R918" s="141"/>
      <c r="S918" s="141"/>
      <c r="T918" s="141"/>
    </row>
    <row r="919" spans="2:21" x14ac:dyDescent="0.25">
      <c r="B919" s="138" t="s">
        <v>186</v>
      </c>
      <c r="C919" s="138"/>
      <c r="D919" s="138"/>
      <c r="E919" s="138"/>
      <c r="F919" s="138"/>
      <c r="G919" s="138"/>
      <c r="H919" s="138"/>
      <c r="I919" s="139" t="s">
        <v>586</v>
      </c>
      <c r="J919" s="139"/>
      <c r="K919" s="139"/>
      <c r="L919" s="139" t="s">
        <v>443</v>
      </c>
      <c r="M919" s="139"/>
      <c r="N919" s="139"/>
      <c r="O919" s="139"/>
      <c r="P919" s="139"/>
      <c r="R919" s="141" t="s">
        <v>581</v>
      </c>
      <c r="S919" s="141"/>
      <c r="T919" s="141"/>
      <c r="U919" s="140">
        <v>31.65</v>
      </c>
    </row>
    <row r="920" spans="2:21" x14ac:dyDescent="0.25">
      <c r="R920" s="141"/>
      <c r="S920" s="141"/>
      <c r="T920" s="141"/>
    </row>
    <row r="921" spans="2:21" x14ac:dyDescent="0.25">
      <c r="B921" s="138" t="s">
        <v>197</v>
      </c>
      <c r="C921" s="138"/>
      <c r="D921" s="138"/>
      <c r="E921" s="138"/>
      <c r="F921" s="138"/>
      <c r="G921" s="138"/>
      <c r="H921" s="138"/>
      <c r="I921" s="139" t="s">
        <v>587</v>
      </c>
      <c r="J921" s="139"/>
      <c r="K921" s="139"/>
      <c r="L921" s="139" t="s">
        <v>491</v>
      </c>
      <c r="M921" s="139"/>
      <c r="N921" s="139"/>
      <c r="O921" s="139"/>
      <c r="P921" s="139"/>
      <c r="R921" s="141" t="s">
        <v>588</v>
      </c>
      <c r="S921" s="141"/>
      <c r="T921" s="141"/>
      <c r="U921" s="140">
        <v>409.08</v>
      </c>
    </row>
    <row r="922" spans="2:21" x14ac:dyDescent="0.25">
      <c r="R922" s="141"/>
      <c r="S922" s="141"/>
      <c r="T922" s="141"/>
    </row>
    <row r="923" spans="2:21" x14ac:dyDescent="0.25">
      <c r="B923" s="138" t="s">
        <v>203</v>
      </c>
      <c r="C923" s="138"/>
      <c r="D923" s="138"/>
      <c r="E923" s="138"/>
      <c r="F923" s="138"/>
      <c r="G923" s="138"/>
      <c r="H923" s="138"/>
      <c r="I923" s="139" t="s">
        <v>586</v>
      </c>
      <c r="J923" s="139"/>
      <c r="K923" s="139"/>
      <c r="L923" s="139" t="s">
        <v>443</v>
      </c>
      <c r="M923" s="139"/>
      <c r="N923" s="139"/>
      <c r="O923" s="139"/>
      <c r="P923" s="139"/>
      <c r="R923" s="141" t="s">
        <v>581</v>
      </c>
      <c r="S923" s="141"/>
      <c r="T923" s="141"/>
      <c r="U923" s="140">
        <v>32.49</v>
      </c>
    </row>
    <row r="924" spans="2:21" x14ac:dyDescent="0.25">
      <c r="R924" s="141"/>
      <c r="S924" s="141"/>
      <c r="T924" s="141"/>
    </row>
    <row r="925" spans="2:21" x14ac:dyDescent="0.25">
      <c r="B925" s="138" t="s">
        <v>203</v>
      </c>
      <c r="C925" s="138"/>
      <c r="D925" s="138"/>
      <c r="E925" s="138"/>
      <c r="F925" s="138"/>
      <c r="G925" s="138"/>
      <c r="H925" s="138"/>
      <c r="I925" s="139" t="s">
        <v>589</v>
      </c>
      <c r="J925" s="139"/>
      <c r="K925" s="139"/>
      <c r="L925" s="139" t="s">
        <v>491</v>
      </c>
      <c r="M925" s="139"/>
      <c r="N925" s="139"/>
      <c r="O925" s="139"/>
      <c r="P925" s="139"/>
      <c r="R925" s="141" t="s">
        <v>588</v>
      </c>
      <c r="S925" s="141"/>
      <c r="T925" s="141"/>
      <c r="U925" s="140">
        <v>723.88</v>
      </c>
    </row>
    <row r="926" spans="2:21" x14ac:dyDescent="0.25">
      <c r="R926" s="141"/>
      <c r="S926" s="141"/>
      <c r="T926" s="141"/>
    </row>
    <row r="927" spans="2:21" x14ac:dyDescent="0.25">
      <c r="B927" s="138" t="s">
        <v>211</v>
      </c>
      <c r="C927" s="138"/>
      <c r="D927" s="138"/>
      <c r="E927" s="138"/>
      <c r="F927" s="138"/>
      <c r="G927" s="138"/>
      <c r="H927" s="138"/>
      <c r="I927" s="139" t="s">
        <v>590</v>
      </c>
      <c r="J927" s="139"/>
      <c r="K927" s="139"/>
      <c r="L927" s="139" t="s">
        <v>443</v>
      </c>
      <c r="M927" s="139"/>
      <c r="N927" s="139"/>
      <c r="O927" s="139"/>
      <c r="P927" s="139"/>
      <c r="R927" s="141" t="s">
        <v>591</v>
      </c>
      <c r="S927" s="141"/>
      <c r="T927" s="141"/>
      <c r="U927" s="140">
        <v>34.99</v>
      </c>
    </row>
    <row r="928" spans="2:21" x14ac:dyDescent="0.25">
      <c r="R928" s="141"/>
      <c r="S928" s="141"/>
      <c r="T928" s="141"/>
    </row>
    <row r="929" spans="1:21" x14ac:dyDescent="0.25">
      <c r="B929" s="138" t="s">
        <v>226</v>
      </c>
      <c r="C929" s="138"/>
      <c r="D929" s="138"/>
      <c r="E929" s="138"/>
      <c r="F929" s="138"/>
      <c r="G929" s="138"/>
      <c r="H929" s="138"/>
      <c r="I929" s="139" t="s">
        <v>103</v>
      </c>
      <c r="J929" s="139"/>
      <c r="K929" s="139"/>
      <c r="L929" s="139" t="s">
        <v>491</v>
      </c>
      <c r="M929" s="139"/>
      <c r="N929" s="139"/>
      <c r="O929" s="139"/>
      <c r="P929" s="139"/>
      <c r="R929" s="141" t="s">
        <v>592</v>
      </c>
      <c r="S929" s="141"/>
      <c r="T929" s="141"/>
      <c r="U929" s="140">
        <v>-31.22</v>
      </c>
    </row>
    <row r="930" spans="1:21" x14ac:dyDescent="0.25">
      <c r="R930" s="141"/>
      <c r="S930" s="141"/>
      <c r="T930" s="141"/>
    </row>
    <row r="931" spans="1:21" x14ac:dyDescent="0.25">
      <c r="B931" s="138" t="s">
        <v>226</v>
      </c>
      <c r="C931" s="138"/>
      <c r="D931" s="138"/>
      <c r="E931" s="138"/>
      <c r="F931" s="138"/>
      <c r="G931" s="138"/>
      <c r="H931" s="138"/>
      <c r="I931" s="139" t="s">
        <v>593</v>
      </c>
      <c r="J931" s="139"/>
      <c r="K931" s="139"/>
      <c r="L931" s="139" t="s">
        <v>443</v>
      </c>
      <c r="M931" s="139"/>
      <c r="N931" s="139"/>
      <c r="O931" s="139"/>
      <c r="P931" s="139"/>
      <c r="R931" s="141" t="s">
        <v>581</v>
      </c>
      <c r="S931" s="141"/>
      <c r="T931" s="141"/>
      <c r="U931" s="140">
        <v>32.61</v>
      </c>
    </row>
    <row r="932" spans="1:21" x14ac:dyDescent="0.25">
      <c r="R932" s="141"/>
      <c r="S932" s="141"/>
      <c r="T932" s="141"/>
    </row>
    <row r="933" spans="1:21" x14ac:dyDescent="0.25">
      <c r="B933" s="138" t="s">
        <v>226</v>
      </c>
      <c r="C933" s="138"/>
      <c r="D933" s="138"/>
      <c r="E933" s="138"/>
      <c r="F933" s="138"/>
      <c r="G933" s="138"/>
      <c r="H933" s="138"/>
      <c r="I933" s="139" t="s">
        <v>103</v>
      </c>
      <c r="J933" s="139"/>
      <c r="K933" s="139"/>
      <c r="L933" s="139" t="s">
        <v>491</v>
      </c>
      <c r="M933" s="139"/>
      <c r="N933" s="139"/>
      <c r="O933" s="139"/>
      <c r="P933" s="139"/>
      <c r="R933" s="141" t="s">
        <v>594</v>
      </c>
      <c r="S933" s="141"/>
      <c r="T933" s="141"/>
      <c r="U933" s="140">
        <v>-49</v>
      </c>
    </row>
    <row r="934" spans="1:21" x14ac:dyDescent="0.25">
      <c r="R934" s="141"/>
      <c r="S934" s="141"/>
      <c r="T934" s="141"/>
    </row>
    <row r="935" spans="1:21" x14ac:dyDescent="0.25">
      <c r="B935" s="138" t="s">
        <v>226</v>
      </c>
      <c r="C935" s="138"/>
      <c r="D935" s="138"/>
      <c r="E935" s="138"/>
      <c r="F935" s="138"/>
      <c r="G935" s="138"/>
      <c r="H935" s="138"/>
      <c r="I935" s="139" t="s">
        <v>103</v>
      </c>
      <c r="J935" s="139"/>
      <c r="K935" s="139"/>
      <c r="L935" s="139" t="s">
        <v>491</v>
      </c>
      <c r="M935" s="139"/>
      <c r="N935" s="139"/>
      <c r="O935" s="139"/>
      <c r="P935" s="139"/>
      <c r="R935" s="141" t="s">
        <v>595</v>
      </c>
      <c r="S935" s="141"/>
      <c r="T935" s="141"/>
      <c r="U935" s="140">
        <v>-6.1</v>
      </c>
    </row>
    <row r="936" spans="1:21" x14ac:dyDescent="0.25">
      <c r="R936" s="141"/>
      <c r="S936" s="141"/>
      <c r="T936" s="141"/>
    </row>
    <row r="937" spans="1:21" x14ac:dyDescent="0.25">
      <c r="B937" s="138" t="s">
        <v>252</v>
      </c>
      <c r="C937" s="138"/>
      <c r="D937" s="138"/>
      <c r="E937" s="138"/>
      <c r="F937" s="138"/>
      <c r="G937" s="138"/>
      <c r="H937" s="138"/>
      <c r="I937" s="139" t="s">
        <v>582</v>
      </c>
      <c r="J937" s="139"/>
      <c r="K937" s="139"/>
      <c r="L937" s="139" t="s">
        <v>443</v>
      </c>
      <c r="M937" s="139"/>
      <c r="N937" s="139"/>
      <c r="O937" s="139"/>
      <c r="P937" s="139"/>
      <c r="R937" s="141" t="s">
        <v>581</v>
      </c>
      <c r="S937" s="141"/>
      <c r="T937" s="141"/>
      <c r="U937" s="140">
        <v>31.45</v>
      </c>
    </row>
    <row r="938" spans="1:21" x14ac:dyDescent="0.25">
      <c r="R938" s="141"/>
      <c r="S938" s="141"/>
      <c r="T938" s="141"/>
    </row>
    <row r="939" spans="1:21" ht="6" customHeight="1" x14ac:dyDescent="0.25"/>
    <row r="940" spans="1:21" x14ac:dyDescent="0.25">
      <c r="D940" s="144" t="s">
        <v>2</v>
      </c>
      <c r="F940" s="144" t="s">
        <v>2</v>
      </c>
      <c r="H940" s="144" t="s">
        <v>2</v>
      </c>
      <c r="O940" s="145" t="s">
        <v>577</v>
      </c>
      <c r="P940" s="145"/>
      <c r="Q940" s="145"/>
      <c r="R940" s="145"/>
      <c r="S940" s="145"/>
      <c r="U940" s="146">
        <v>3157.96</v>
      </c>
    </row>
    <row r="941" spans="1:21" x14ac:dyDescent="0.25">
      <c r="A941" s="137" t="s">
        <v>596</v>
      </c>
      <c r="B941" s="137"/>
      <c r="C941" s="137"/>
      <c r="D941" s="137"/>
      <c r="E941" s="137"/>
      <c r="F941" s="137"/>
      <c r="G941" s="137"/>
      <c r="H941" s="137"/>
      <c r="I941" s="137"/>
      <c r="J941" s="137"/>
      <c r="K941" s="137"/>
      <c r="L941" s="137"/>
    </row>
    <row r="942" spans="1:21" ht="6" customHeight="1" x14ac:dyDescent="0.25"/>
    <row r="943" spans="1:21" x14ac:dyDescent="0.25">
      <c r="B943" s="138" t="s">
        <v>81</v>
      </c>
      <c r="C943" s="138"/>
      <c r="D943" s="138"/>
      <c r="E943" s="138"/>
      <c r="F943" s="138"/>
      <c r="G943" s="138"/>
      <c r="H943" s="138"/>
      <c r="I943" s="139" t="s">
        <v>145</v>
      </c>
      <c r="J943" s="139"/>
      <c r="K943" s="139"/>
      <c r="L943" s="139" t="s">
        <v>276</v>
      </c>
      <c r="M943" s="139"/>
      <c r="N943" s="139"/>
      <c r="O943" s="139"/>
      <c r="P943" s="139"/>
      <c r="R943" s="139" t="s">
        <v>597</v>
      </c>
      <c r="S943" s="139"/>
      <c r="T943" s="139"/>
      <c r="U943" s="140">
        <v>293.08</v>
      </c>
    </row>
    <row r="944" spans="1:21" x14ac:dyDescent="0.25">
      <c r="B944" s="138" t="s">
        <v>90</v>
      </c>
      <c r="C944" s="138"/>
      <c r="D944" s="138"/>
      <c r="E944" s="138"/>
      <c r="F944" s="138"/>
      <c r="G944" s="138"/>
      <c r="H944" s="138"/>
      <c r="I944" s="139" t="s">
        <v>598</v>
      </c>
      <c r="J944" s="139"/>
      <c r="K944" s="139"/>
      <c r="L944" s="139" t="s">
        <v>386</v>
      </c>
      <c r="M944" s="139"/>
      <c r="N944" s="139"/>
      <c r="O944" s="139"/>
      <c r="P944" s="139"/>
      <c r="R944" s="139" t="s">
        <v>599</v>
      </c>
      <c r="S944" s="139"/>
      <c r="T944" s="139"/>
      <c r="U944" s="140">
        <v>10</v>
      </c>
    </row>
    <row r="945" spans="1:21" x14ac:dyDescent="0.25">
      <c r="B945" s="138" t="s">
        <v>104</v>
      </c>
      <c r="C945" s="138"/>
      <c r="D945" s="138"/>
      <c r="E945" s="138"/>
      <c r="F945" s="138"/>
      <c r="G945" s="138"/>
      <c r="H945" s="138"/>
      <c r="I945" s="139" t="s">
        <v>600</v>
      </c>
      <c r="J945" s="139"/>
      <c r="K945" s="139"/>
      <c r="L945" s="139" t="s">
        <v>276</v>
      </c>
      <c r="M945" s="139"/>
      <c r="N945" s="139"/>
      <c r="O945" s="139"/>
      <c r="P945" s="139"/>
      <c r="R945" s="141" t="s">
        <v>601</v>
      </c>
      <c r="S945" s="141"/>
      <c r="T945" s="141"/>
      <c r="U945" s="140">
        <v>235.01</v>
      </c>
    </row>
    <row r="946" spans="1:21" x14ac:dyDescent="0.25">
      <c r="R946" s="141"/>
      <c r="S946" s="141"/>
      <c r="T946" s="141"/>
    </row>
    <row r="947" spans="1:21" x14ac:dyDescent="0.25">
      <c r="B947" s="138" t="s">
        <v>104</v>
      </c>
      <c r="C947" s="138"/>
      <c r="D947" s="138"/>
      <c r="E947" s="138"/>
      <c r="F947" s="138"/>
      <c r="G947" s="138"/>
      <c r="H947" s="138"/>
      <c r="I947" s="141" t="s">
        <v>163</v>
      </c>
      <c r="J947" s="141"/>
      <c r="K947" s="141"/>
      <c r="L947" s="139" t="s">
        <v>602</v>
      </c>
      <c r="M947" s="139"/>
      <c r="N947" s="139"/>
      <c r="O947" s="139"/>
      <c r="P947" s="139"/>
      <c r="R947" s="139" t="s">
        <v>603</v>
      </c>
      <c r="S947" s="139"/>
      <c r="T947" s="139"/>
      <c r="U947" s="140">
        <v>74.62</v>
      </c>
    </row>
    <row r="948" spans="1:21" x14ac:dyDescent="0.25">
      <c r="I948" s="141"/>
      <c r="J948" s="141"/>
      <c r="K948" s="141"/>
    </row>
    <row r="949" spans="1:21" x14ac:dyDescent="0.25">
      <c r="B949" s="138" t="s">
        <v>148</v>
      </c>
      <c r="C949" s="138"/>
      <c r="D949" s="138"/>
      <c r="E949" s="138"/>
      <c r="F949" s="138"/>
      <c r="G949" s="138"/>
      <c r="H949" s="138"/>
      <c r="I949" s="139" t="s">
        <v>145</v>
      </c>
      <c r="J949" s="139"/>
      <c r="K949" s="139"/>
      <c r="L949" s="139" t="s">
        <v>276</v>
      </c>
      <c r="M949" s="139"/>
      <c r="N949" s="139"/>
      <c r="O949" s="139"/>
      <c r="P949" s="139"/>
      <c r="R949" s="139" t="s">
        <v>604</v>
      </c>
      <c r="S949" s="139"/>
      <c r="T949" s="139"/>
      <c r="U949" s="140">
        <v>7.02</v>
      </c>
    </row>
    <row r="950" spans="1:21" x14ac:dyDescent="0.25">
      <c r="B950" s="138" t="s">
        <v>226</v>
      </c>
      <c r="C950" s="138"/>
      <c r="D950" s="138"/>
      <c r="E950" s="138"/>
      <c r="F950" s="138"/>
      <c r="G950" s="138"/>
      <c r="H950" s="138"/>
      <c r="I950" s="139" t="s">
        <v>605</v>
      </c>
      <c r="J950" s="139"/>
      <c r="K950" s="139"/>
      <c r="L950" s="139" t="s">
        <v>386</v>
      </c>
      <c r="M950" s="139"/>
      <c r="N950" s="139"/>
      <c r="O950" s="139"/>
      <c r="P950" s="139"/>
      <c r="R950" s="139" t="s">
        <v>599</v>
      </c>
      <c r="S950" s="139"/>
      <c r="T950" s="139"/>
      <c r="U950" s="140">
        <v>169</v>
      </c>
    </row>
    <row r="951" spans="1:21" x14ac:dyDescent="0.25">
      <c r="B951" s="138" t="s">
        <v>237</v>
      </c>
      <c r="C951" s="138"/>
      <c r="D951" s="138"/>
      <c r="E951" s="138"/>
      <c r="F951" s="138"/>
      <c r="G951" s="138"/>
      <c r="H951" s="138"/>
      <c r="I951" s="139" t="s">
        <v>606</v>
      </c>
      <c r="J951" s="139"/>
      <c r="K951" s="139"/>
      <c r="L951" s="139" t="s">
        <v>386</v>
      </c>
      <c r="M951" s="139"/>
      <c r="N951" s="139"/>
      <c r="O951" s="139"/>
      <c r="P951" s="139"/>
      <c r="R951" s="139" t="s">
        <v>607</v>
      </c>
      <c r="S951" s="139"/>
      <c r="T951" s="139"/>
      <c r="U951" s="140">
        <v>242.59</v>
      </c>
    </row>
    <row r="952" spans="1:21" ht="6" customHeight="1" x14ac:dyDescent="0.25"/>
    <row r="953" spans="1:21" x14ac:dyDescent="0.25">
      <c r="D953" s="144" t="s">
        <v>2</v>
      </c>
      <c r="F953" s="144" t="s">
        <v>2</v>
      </c>
      <c r="H953" s="144" t="s">
        <v>2</v>
      </c>
      <c r="O953" s="145" t="s">
        <v>596</v>
      </c>
      <c r="P953" s="145"/>
      <c r="Q953" s="145"/>
      <c r="R953" s="145"/>
      <c r="S953" s="145"/>
      <c r="U953" s="146">
        <v>1031.32</v>
      </c>
    </row>
    <row r="954" spans="1:21" x14ac:dyDescent="0.25">
      <c r="A954" s="137" t="s">
        <v>608</v>
      </c>
      <c r="B954" s="137"/>
      <c r="C954" s="137"/>
      <c r="D954" s="137"/>
      <c r="E954" s="137"/>
      <c r="F954" s="137"/>
      <c r="G954" s="137"/>
      <c r="H954" s="137"/>
      <c r="I954" s="137"/>
      <c r="J954" s="137"/>
      <c r="K954" s="137"/>
      <c r="L954" s="137"/>
    </row>
    <row r="955" spans="1:21" ht="6" customHeight="1" x14ac:dyDescent="0.25"/>
    <row r="956" spans="1:21" x14ac:dyDescent="0.25">
      <c r="B956" s="138" t="s">
        <v>90</v>
      </c>
      <c r="C956" s="138"/>
      <c r="D956" s="138"/>
      <c r="E956" s="138"/>
      <c r="F956" s="138"/>
      <c r="G956" s="138"/>
      <c r="H956" s="138"/>
      <c r="I956" s="139" t="s">
        <v>609</v>
      </c>
      <c r="J956" s="139"/>
      <c r="K956" s="139"/>
      <c r="L956" s="139" t="s">
        <v>287</v>
      </c>
      <c r="M956" s="139"/>
      <c r="N956" s="139"/>
      <c r="O956" s="139"/>
      <c r="P956" s="139"/>
      <c r="R956" s="141" t="s">
        <v>610</v>
      </c>
      <c r="S956" s="141"/>
      <c r="T956" s="141"/>
      <c r="U956" s="140">
        <v>35</v>
      </c>
    </row>
    <row r="957" spans="1:21" x14ac:dyDescent="0.25">
      <c r="R957" s="141"/>
      <c r="S957" s="141"/>
      <c r="T957" s="141"/>
    </row>
    <row r="958" spans="1:21" x14ac:dyDescent="0.25">
      <c r="B958" s="138" t="s">
        <v>186</v>
      </c>
      <c r="C958" s="138"/>
      <c r="D958" s="138"/>
      <c r="E958" s="138"/>
      <c r="F958" s="138"/>
      <c r="G958" s="138"/>
      <c r="H958" s="138"/>
      <c r="I958" s="139" t="s">
        <v>611</v>
      </c>
      <c r="J958" s="139"/>
      <c r="K958" s="139"/>
      <c r="L958" s="139" t="s">
        <v>473</v>
      </c>
      <c r="M958" s="139"/>
      <c r="N958" s="139"/>
      <c r="O958" s="139"/>
      <c r="P958" s="139"/>
      <c r="R958" s="141" t="s">
        <v>612</v>
      </c>
      <c r="S958" s="141"/>
      <c r="T958" s="141"/>
      <c r="U958" s="140">
        <v>720</v>
      </c>
    </row>
    <row r="959" spans="1:21" x14ac:dyDescent="0.25">
      <c r="R959" s="141"/>
      <c r="S959" s="141"/>
      <c r="T959" s="141"/>
    </row>
    <row r="960" spans="1:21" ht="6" customHeight="1" x14ac:dyDescent="0.25"/>
    <row r="961" spans="1:22" x14ac:dyDescent="0.25">
      <c r="D961" s="144" t="s">
        <v>2</v>
      </c>
      <c r="F961" s="144" t="s">
        <v>2</v>
      </c>
      <c r="H961" s="144" t="s">
        <v>2</v>
      </c>
      <c r="O961" s="145" t="s">
        <v>608</v>
      </c>
      <c r="P961" s="145"/>
      <c r="Q961" s="145"/>
      <c r="R961" s="145"/>
      <c r="S961" s="145"/>
      <c r="U961" s="146">
        <v>755</v>
      </c>
    </row>
    <row r="962" spans="1:22" ht="9" customHeight="1" x14ac:dyDescent="0.25"/>
    <row r="963" spans="1:22" ht="11.25" customHeight="1" x14ac:dyDescent="0.25"/>
    <row r="964" spans="1:22" ht="13.5" customHeight="1" x14ac:dyDescent="0.25">
      <c r="A964" s="141" t="s">
        <v>127</v>
      </c>
      <c r="B964" s="141"/>
      <c r="C964" s="141"/>
      <c r="D964" s="141"/>
      <c r="E964" s="141"/>
      <c r="F964" s="141"/>
      <c r="G964" s="141"/>
      <c r="H964" s="141"/>
      <c r="I964" s="141"/>
      <c r="J964" s="141"/>
      <c r="K964" s="141"/>
      <c r="L964" s="141"/>
      <c r="M964" s="141"/>
      <c r="P964" s="142" t="s">
        <v>613</v>
      </c>
      <c r="Q964" s="142"/>
      <c r="R964" s="142"/>
      <c r="S964" s="142"/>
      <c r="T964" s="142"/>
      <c r="U964" s="142"/>
      <c r="V964" s="142"/>
    </row>
    <row r="965" spans="1:22" ht="20.25" customHeight="1" x14ac:dyDescent="0.25">
      <c r="A965" s="143" t="s">
        <v>129</v>
      </c>
      <c r="B965" s="143"/>
      <c r="C965" s="143"/>
      <c r="D965" s="143"/>
      <c r="E965" s="143"/>
      <c r="F965" s="143"/>
      <c r="G965" s="143"/>
      <c r="H965" s="143"/>
      <c r="I965" s="143"/>
      <c r="J965" s="143"/>
      <c r="K965" s="143"/>
      <c r="L965" s="143"/>
      <c r="M965" s="143"/>
      <c r="N965" s="143"/>
      <c r="O965" s="143"/>
      <c r="P965" s="143"/>
      <c r="Q965" s="143"/>
      <c r="R965" s="143"/>
      <c r="S965" s="143"/>
      <c r="T965" s="143"/>
      <c r="U965" s="143"/>
    </row>
    <row r="966" spans="1:22" ht="7.5" customHeight="1" x14ac:dyDescent="0.25"/>
    <row r="967" spans="1:22" x14ac:dyDescent="0.25">
      <c r="A967" s="137" t="s">
        <v>614</v>
      </c>
      <c r="B967" s="137"/>
      <c r="C967" s="137"/>
      <c r="D967" s="137"/>
      <c r="E967" s="137"/>
      <c r="F967" s="137"/>
      <c r="G967" s="137"/>
      <c r="H967" s="137"/>
      <c r="I967" s="137"/>
      <c r="J967" s="137"/>
      <c r="K967" s="137"/>
      <c r="L967" s="137"/>
    </row>
    <row r="968" spans="1:22" ht="6" customHeight="1" x14ac:dyDescent="0.25"/>
    <row r="969" spans="1:22" x14ac:dyDescent="0.25">
      <c r="B969" s="138" t="s">
        <v>178</v>
      </c>
      <c r="C969" s="138"/>
      <c r="D969" s="138"/>
      <c r="E969" s="138"/>
      <c r="F969" s="138"/>
      <c r="G969" s="138"/>
      <c r="H969" s="138"/>
      <c r="I969" s="139" t="s">
        <v>615</v>
      </c>
      <c r="J969" s="139"/>
      <c r="K969" s="139"/>
      <c r="L969" s="139" t="s">
        <v>282</v>
      </c>
      <c r="M969" s="139"/>
      <c r="N969" s="139"/>
      <c r="O969" s="139"/>
      <c r="P969" s="139"/>
      <c r="R969" s="141" t="s">
        <v>616</v>
      </c>
      <c r="S969" s="141"/>
      <c r="T969" s="141"/>
      <c r="U969" s="140">
        <v>85</v>
      </c>
    </row>
    <row r="970" spans="1:22" x14ac:dyDescent="0.25">
      <c r="R970" s="141"/>
      <c r="S970" s="141"/>
      <c r="T970" s="141"/>
    </row>
    <row r="971" spans="1:22" x14ac:dyDescent="0.25">
      <c r="B971" s="138" t="s">
        <v>178</v>
      </c>
      <c r="C971" s="138"/>
      <c r="D971" s="138"/>
      <c r="E971" s="138"/>
      <c r="F971" s="138"/>
      <c r="G971" s="138"/>
      <c r="H971" s="138"/>
      <c r="I971" s="139" t="s">
        <v>617</v>
      </c>
      <c r="J971" s="139"/>
      <c r="K971" s="139"/>
      <c r="L971" s="139" t="s">
        <v>300</v>
      </c>
      <c r="M971" s="139"/>
      <c r="N971" s="139"/>
      <c r="O971" s="139"/>
      <c r="P971" s="139"/>
      <c r="R971" s="139" t="s">
        <v>618</v>
      </c>
      <c r="S971" s="139"/>
      <c r="T971" s="139"/>
      <c r="U971" s="140">
        <v>58.87</v>
      </c>
    </row>
    <row r="972" spans="1:22" x14ac:dyDescent="0.25">
      <c r="B972" s="138" t="s">
        <v>248</v>
      </c>
      <c r="C972" s="138"/>
      <c r="D972" s="138"/>
      <c r="E972" s="138"/>
      <c r="F972" s="138"/>
      <c r="G972" s="138"/>
      <c r="H972" s="138"/>
      <c r="I972" s="139" t="s">
        <v>255</v>
      </c>
      <c r="J972" s="139"/>
      <c r="K972" s="139"/>
      <c r="L972" s="139" t="s">
        <v>282</v>
      </c>
      <c r="M972" s="139"/>
      <c r="N972" s="139"/>
      <c r="O972" s="139"/>
      <c r="P972" s="139"/>
      <c r="R972" s="141" t="s">
        <v>619</v>
      </c>
      <c r="S972" s="141"/>
      <c r="T972" s="141"/>
      <c r="U972" s="140">
        <v>215</v>
      </c>
    </row>
    <row r="973" spans="1:22" x14ac:dyDescent="0.25">
      <c r="R973" s="141"/>
      <c r="S973" s="141"/>
      <c r="T973" s="141"/>
    </row>
    <row r="974" spans="1:22" x14ac:dyDescent="0.25">
      <c r="B974" s="138" t="s">
        <v>256</v>
      </c>
      <c r="C974" s="138"/>
      <c r="D974" s="138"/>
      <c r="E974" s="138"/>
      <c r="F974" s="138"/>
      <c r="G974" s="138"/>
      <c r="H974" s="138"/>
      <c r="I974" s="139" t="s">
        <v>293</v>
      </c>
      <c r="J974" s="139"/>
      <c r="K974" s="139"/>
      <c r="L974" s="139" t="s">
        <v>282</v>
      </c>
      <c r="M974" s="139"/>
      <c r="N974" s="139"/>
      <c r="O974" s="139"/>
      <c r="P974" s="139"/>
      <c r="R974" s="141" t="s">
        <v>620</v>
      </c>
      <c r="S974" s="141"/>
      <c r="T974" s="141"/>
      <c r="U974" s="140">
        <v>100</v>
      </c>
    </row>
    <row r="975" spans="1:22" x14ac:dyDescent="0.25">
      <c r="R975" s="141"/>
      <c r="S975" s="141"/>
      <c r="T975" s="141"/>
    </row>
    <row r="976" spans="1:22" x14ac:dyDescent="0.25">
      <c r="B976" s="138" t="s">
        <v>256</v>
      </c>
      <c r="C976" s="138"/>
      <c r="D976" s="138"/>
      <c r="E976" s="138"/>
      <c r="F976" s="138"/>
      <c r="G976" s="138"/>
      <c r="H976" s="138"/>
      <c r="I976" s="139" t="s">
        <v>293</v>
      </c>
      <c r="J976" s="139"/>
      <c r="K976" s="139"/>
      <c r="L976" s="139" t="s">
        <v>294</v>
      </c>
      <c r="M976" s="139"/>
      <c r="N976" s="139"/>
      <c r="O976" s="139"/>
      <c r="P976" s="139"/>
      <c r="R976" s="141" t="s">
        <v>621</v>
      </c>
      <c r="S976" s="141"/>
      <c r="T976" s="141"/>
      <c r="U976" s="140">
        <v>150</v>
      </c>
    </row>
    <row r="977" spans="1:21" x14ac:dyDescent="0.25">
      <c r="R977" s="141"/>
      <c r="S977" s="141"/>
      <c r="T977" s="141"/>
    </row>
    <row r="978" spans="1:21" ht="6" customHeight="1" x14ac:dyDescent="0.25"/>
    <row r="979" spans="1:21" x14ac:dyDescent="0.25">
      <c r="D979" s="144" t="s">
        <v>2</v>
      </c>
      <c r="F979" s="144" t="s">
        <v>2</v>
      </c>
      <c r="H979" s="144" t="s">
        <v>2</v>
      </c>
      <c r="O979" s="145" t="s">
        <v>614</v>
      </c>
      <c r="P979" s="145"/>
      <c r="Q979" s="145"/>
      <c r="R979" s="145"/>
      <c r="S979" s="145"/>
      <c r="U979" s="146">
        <v>608.87</v>
      </c>
    </row>
    <row r="980" spans="1:21" x14ac:dyDescent="0.25">
      <c r="A980" s="137" t="s">
        <v>622</v>
      </c>
      <c r="B980" s="137"/>
      <c r="C980" s="137"/>
      <c r="D980" s="137"/>
      <c r="E980" s="137"/>
      <c r="F980" s="137"/>
      <c r="G980" s="137"/>
      <c r="H980" s="137"/>
      <c r="I980" s="137"/>
      <c r="J980" s="137"/>
      <c r="K980" s="137"/>
      <c r="L980" s="137"/>
    </row>
    <row r="981" spans="1:21" ht="6" customHeight="1" x14ac:dyDescent="0.25"/>
    <row r="982" spans="1:21" x14ac:dyDescent="0.25">
      <c r="B982" s="138" t="s">
        <v>136</v>
      </c>
      <c r="C982" s="138"/>
      <c r="D982" s="138"/>
      <c r="E982" s="138"/>
      <c r="F982" s="138"/>
      <c r="G982" s="138"/>
      <c r="H982" s="138"/>
      <c r="I982" s="139" t="s">
        <v>222</v>
      </c>
      <c r="J982" s="139"/>
      <c r="K982" s="139"/>
      <c r="L982" s="139" t="s">
        <v>285</v>
      </c>
      <c r="M982" s="139"/>
      <c r="N982" s="139"/>
      <c r="O982" s="139"/>
      <c r="P982" s="139"/>
      <c r="R982" s="141" t="s">
        <v>623</v>
      </c>
      <c r="S982" s="141"/>
      <c r="T982" s="141"/>
      <c r="U982" s="140">
        <v>14</v>
      </c>
    </row>
    <row r="983" spans="1:21" x14ac:dyDescent="0.25">
      <c r="R983" s="141"/>
      <c r="S983" s="141"/>
      <c r="T983" s="141"/>
    </row>
    <row r="984" spans="1:21" x14ac:dyDescent="0.25">
      <c r="B984" s="138" t="s">
        <v>158</v>
      </c>
      <c r="C984" s="138"/>
      <c r="D984" s="138"/>
      <c r="E984" s="138"/>
      <c r="F984" s="138"/>
      <c r="G984" s="138"/>
      <c r="H984" s="138"/>
      <c r="I984" s="139" t="s">
        <v>624</v>
      </c>
      <c r="J984" s="139"/>
      <c r="K984" s="139"/>
      <c r="L984" s="139" t="s">
        <v>282</v>
      </c>
      <c r="M984" s="139"/>
      <c r="N984" s="139"/>
      <c r="O984" s="139"/>
      <c r="P984" s="139"/>
      <c r="R984" s="141" t="s">
        <v>625</v>
      </c>
      <c r="S984" s="141"/>
      <c r="T984" s="141"/>
      <c r="U984" s="140">
        <v>179</v>
      </c>
    </row>
    <row r="985" spans="1:21" x14ac:dyDescent="0.25">
      <c r="R985" s="141"/>
      <c r="S985" s="141"/>
      <c r="T985" s="141"/>
    </row>
    <row r="986" spans="1:21" x14ac:dyDescent="0.25">
      <c r="B986" s="138" t="s">
        <v>170</v>
      </c>
      <c r="C986" s="138"/>
      <c r="D986" s="138"/>
      <c r="E986" s="138"/>
      <c r="F986" s="138"/>
      <c r="G986" s="138"/>
      <c r="H986" s="138"/>
      <c r="I986" s="139" t="s">
        <v>626</v>
      </c>
      <c r="J986" s="139"/>
      <c r="K986" s="139"/>
      <c r="L986" s="139" t="s">
        <v>386</v>
      </c>
      <c r="M986" s="139"/>
      <c r="N986" s="139"/>
      <c r="O986" s="139"/>
      <c r="P986" s="139"/>
      <c r="R986" s="141" t="s">
        <v>627</v>
      </c>
      <c r="S986" s="141"/>
      <c r="T986" s="141"/>
      <c r="U986" s="140">
        <v>99</v>
      </c>
    </row>
    <row r="987" spans="1:21" x14ac:dyDescent="0.25">
      <c r="R987" s="141"/>
      <c r="S987" s="141"/>
      <c r="T987" s="141"/>
    </row>
    <row r="988" spans="1:21" x14ac:dyDescent="0.25">
      <c r="B988" s="138" t="s">
        <v>186</v>
      </c>
      <c r="C988" s="138"/>
      <c r="D988" s="138"/>
      <c r="E988" s="138"/>
      <c r="F988" s="138"/>
      <c r="G988" s="138"/>
      <c r="H988" s="138"/>
      <c r="I988" s="139" t="s">
        <v>628</v>
      </c>
      <c r="J988" s="139"/>
      <c r="K988" s="139"/>
      <c r="L988" s="139" t="s">
        <v>285</v>
      </c>
      <c r="M988" s="139"/>
      <c r="N988" s="139"/>
      <c r="O988" s="139"/>
      <c r="P988" s="139"/>
      <c r="R988" s="141" t="s">
        <v>629</v>
      </c>
      <c r="S988" s="141"/>
      <c r="T988" s="141"/>
      <c r="U988" s="140">
        <v>80</v>
      </c>
    </row>
    <row r="989" spans="1:21" x14ac:dyDescent="0.25">
      <c r="R989" s="141"/>
      <c r="S989" s="141"/>
      <c r="T989" s="141"/>
    </row>
    <row r="990" spans="1:21" x14ac:dyDescent="0.25">
      <c r="B990" s="138" t="s">
        <v>248</v>
      </c>
      <c r="C990" s="138"/>
      <c r="D990" s="138"/>
      <c r="E990" s="138"/>
      <c r="F990" s="138"/>
      <c r="G990" s="138"/>
      <c r="H990" s="138"/>
      <c r="I990" s="139" t="s">
        <v>536</v>
      </c>
      <c r="J990" s="139"/>
      <c r="K990" s="139"/>
      <c r="L990" s="139" t="s">
        <v>285</v>
      </c>
      <c r="M990" s="139"/>
      <c r="N990" s="139"/>
      <c r="O990" s="139"/>
      <c r="P990" s="139"/>
      <c r="R990" s="141" t="s">
        <v>630</v>
      </c>
      <c r="S990" s="141"/>
      <c r="T990" s="141"/>
      <c r="U990" s="140">
        <v>93.05</v>
      </c>
    </row>
    <row r="991" spans="1:21" x14ac:dyDescent="0.25">
      <c r="R991" s="141"/>
      <c r="S991" s="141"/>
      <c r="T991" s="141"/>
    </row>
    <row r="992" spans="1:21" x14ac:dyDescent="0.25">
      <c r="B992" s="138" t="s">
        <v>248</v>
      </c>
      <c r="C992" s="138"/>
      <c r="D992" s="138"/>
      <c r="E992" s="138"/>
      <c r="F992" s="138"/>
      <c r="G992" s="138"/>
      <c r="H992" s="138"/>
      <c r="I992" s="139" t="s">
        <v>631</v>
      </c>
      <c r="J992" s="139"/>
      <c r="K992" s="139"/>
      <c r="L992" s="139" t="s">
        <v>386</v>
      </c>
      <c r="M992" s="139"/>
      <c r="N992" s="139"/>
      <c r="O992" s="139"/>
      <c r="P992" s="139"/>
      <c r="R992" s="141" t="s">
        <v>632</v>
      </c>
      <c r="S992" s="141"/>
      <c r="T992" s="141"/>
      <c r="U992" s="140">
        <v>135</v>
      </c>
    </row>
    <row r="993" spans="1:21" x14ac:dyDescent="0.25">
      <c r="R993" s="141"/>
      <c r="S993" s="141"/>
      <c r="T993" s="141"/>
    </row>
    <row r="994" spans="1:21" x14ac:dyDescent="0.25">
      <c r="B994" s="138" t="s">
        <v>248</v>
      </c>
      <c r="C994" s="138"/>
      <c r="D994" s="138"/>
      <c r="E994" s="138"/>
      <c r="F994" s="138"/>
      <c r="G994" s="138"/>
      <c r="H994" s="138"/>
      <c r="I994" s="139" t="s">
        <v>633</v>
      </c>
      <c r="J994" s="139"/>
      <c r="K994" s="139"/>
      <c r="L994" s="139" t="s">
        <v>386</v>
      </c>
      <c r="M994" s="139"/>
      <c r="N994" s="139"/>
      <c r="O994" s="139"/>
      <c r="P994" s="139"/>
      <c r="R994" s="141" t="s">
        <v>634</v>
      </c>
      <c r="S994" s="141"/>
      <c r="T994" s="141"/>
      <c r="U994" s="140">
        <v>300</v>
      </c>
    </row>
    <row r="995" spans="1:21" x14ac:dyDescent="0.25">
      <c r="R995" s="141"/>
      <c r="S995" s="141"/>
      <c r="T995" s="141"/>
    </row>
    <row r="996" spans="1:21" ht="6" customHeight="1" x14ac:dyDescent="0.25"/>
    <row r="997" spans="1:21" x14ac:dyDescent="0.25">
      <c r="D997" s="144" t="s">
        <v>2</v>
      </c>
      <c r="F997" s="144" t="s">
        <v>2</v>
      </c>
      <c r="H997" s="144" t="s">
        <v>2</v>
      </c>
      <c r="O997" s="145" t="s">
        <v>622</v>
      </c>
      <c r="P997" s="145"/>
      <c r="Q997" s="145"/>
      <c r="R997" s="145"/>
      <c r="S997" s="145"/>
      <c r="U997" s="146">
        <v>900.05</v>
      </c>
    </row>
    <row r="998" spans="1:21" x14ac:dyDescent="0.25">
      <c r="A998" s="137" t="s">
        <v>635</v>
      </c>
      <c r="B998" s="137"/>
      <c r="C998" s="137"/>
      <c r="D998" s="137"/>
      <c r="E998" s="137"/>
      <c r="F998" s="137"/>
      <c r="G998" s="137"/>
      <c r="H998" s="137"/>
      <c r="I998" s="137"/>
      <c r="J998" s="137"/>
      <c r="K998" s="137"/>
      <c r="L998" s="137"/>
    </row>
    <row r="999" spans="1:21" ht="6" customHeight="1" x14ac:dyDescent="0.25"/>
    <row r="1000" spans="1:21" x14ac:dyDescent="0.25">
      <c r="B1000" s="138" t="s">
        <v>81</v>
      </c>
      <c r="C1000" s="138"/>
      <c r="D1000" s="138"/>
      <c r="E1000" s="138"/>
      <c r="F1000" s="138"/>
      <c r="G1000" s="138"/>
      <c r="H1000" s="138"/>
      <c r="I1000" s="139" t="s">
        <v>216</v>
      </c>
      <c r="J1000" s="139"/>
      <c r="K1000" s="139"/>
      <c r="L1000" s="139" t="s">
        <v>386</v>
      </c>
      <c r="M1000" s="139"/>
      <c r="N1000" s="139"/>
      <c r="O1000" s="139"/>
      <c r="P1000" s="139"/>
      <c r="R1000" s="139" t="s">
        <v>636</v>
      </c>
      <c r="S1000" s="139"/>
      <c r="T1000" s="139"/>
      <c r="U1000" s="140">
        <v>450</v>
      </c>
    </row>
    <row r="1001" spans="1:21" x14ac:dyDescent="0.25">
      <c r="B1001" s="138" t="s">
        <v>90</v>
      </c>
      <c r="C1001" s="138"/>
      <c r="D1001" s="138"/>
      <c r="E1001" s="138"/>
      <c r="F1001" s="138"/>
      <c r="G1001" s="138"/>
      <c r="H1001" s="138"/>
      <c r="I1001" s="139" t="s">
        <v>179</v>
      </c>
      <c r="J1001" s="139"/>
      <c r="K1001" s="139"/>
      <c r="L1001" s="139" t="s">
        <v>386</v>
      </c>
      <c r="M1001" s="139"/>
      <c r="N1001" s="139"/>
      <c r="O1001" s="139"/>
      <c r="P1001" s="139"/>
      <c r="R1001" s="139" t="s">
        <v>637</v>
      </c>
      <c r="S1001" s="139"/>
      <c r="T1001" s="139"/>
      <c r="U1001" s="140">
        <v>239.88</v>
      </c>
    </row>
    <row r="1002" spans="1:21" x14ac:dyDescent="0.25">
      <c r="B1002" s="138" t="s">
        <v>133</v>
      </c>
      <c r="C1002" s="138"/>
      <c r="D1002" s="138"/>
      <c r="E1002" s="138"/>
      <c r="F1002" s="138"/>
      <c r="G1002" s="138"/>
      <c r="H1002" s="138"/>
      <c r="I1002" s="139" t="s">
        <v>638</v>
      </c>
      <c r="J1002" s="139"/>
      <c r="K1002" s="139"/>
      <c r="L1002" s="139" t="s">
        <v>276</v>
      </c>
      <c r="M1002" s="139"/>
      <c r="N1002" s="139"/>
      <c r="O1002" s="139"/>
      <c r="P1002" s="139"/>
      <c r="R1002" s="141" t="s">
        <v>639</v>
      </c>
      <c r="S1002" s="141"/>
      <c r="T1002" s="141"/>
      <c r="U1002" s="140">
        <v>28.49</v>
      </c>
    </row>
    <row r="1003" spans="1:21" x14ac:dyDescent="0.25">
      <c r="R1003" s="141"/>
      <c r="S1003" s="141"/>
      <c r="T1003" s="141"/>
    </row>
    <row r="1004" spans="1:21" x14ac:dyDescent="0.25">
      <c r="B1004" s="138" t="s">
        <v>158</v>
      </c>
      <c r="C1004" s="138"/>
      <c r="D1004" s="138"/>
      <c r="E1004" s="138"/>
      <c r="F1004" s="138"/>
      <c r="G1004" s="138"/>
      <c r="H1004" s="138"/>
      <c r="I1004" s="139" t="s">
        <v>122</v>
      </c>
      <c r="J1004" s="139"/>
      <c r="K1004" s="139"/>
      <c r="L1004" s="139" t="s">
        <v>413</v>
      </c>
      <c r="M1004" s="139"/>
      <c r="N1004" s="139"/>
      <c r="O1004" s="139"/>
      <c r="P1004" s="139"/>
      <c r="R1004" s="141" t="s">
        <v>640</v>
      </c>
      <c r="S1004" s="141"/>
      <c r="T1004" s="141"/>
      <c r="U1004" s="140">
        <v>14.15</v>
      </c>
    </row>
    <row r="1005" spans="1:21" x14ac:dyDescent="0.25">
      <c r="R1005" s="141"/>
      <c r="S1005" s="141"/>
      <c r="T1005" s="141"/>
    </row>
    <row r="1006" spans="1:21" x14ac:dyDescent="0.25">
      <c r="B1006" s="138" t="s">
        <v>170</v>
      </c>
      <c r="C1006" s="138"/>
      <c r="D1006" s="138"/>
      <c r="E1006" s="138"/>
      <c r="F1006" s="138"/>
      <c r="G1006" s="138"/>
      <c r="H1006" s="138"/>
      <c r="I1006" s="139" t="s">
        <v>103</v>
      </c>
      <c r="J1006" s="139"/>
      <c r="K1006" s="139"/>
      <c r="L1006" s="139" t="s">
        <v>276</v>
      </c>
      <c r="M1006" s="139"/>
      <c r="N1006" s="139"/>
      <c r="O1006" s="139"/>
      <c r="P1006" s="139"/>
      <c r="R1006" s="141" t="s">
        <v>641</v>
      </c>
      <c r="S1006" s="141"/>
      <c r="T1006" s="141"/>
      <c r="U1006" s="140">
        <v>-28.49</v>
      </c>
    </row>
    <row r="1007" spans="1:21" x14ac:dyDescent="0.25">
      <c r="R1007" s="141"/>
      <c r="S1007" s="141"/>
      <c r="T1007" s="141"/>
    </row>
    <row r="1008" spans="1:21" x14ac:dyDescent="0.25">
      <c r="B1008" s="138" t="s">
        <v>197</v>
      </c>
      <c r="C1008" s="138"/>
      <c r="D1008" s="138"/>
      <c r="E1008" s="138"/>
      <c r="F1008" s="138"/>
      <c r="G1008" s="138"/>
      <c r="H1008" s="138"/>
      <c r="I1008" s="139" t="s">
        <v>642</v>
      </c>
      <c r="J1008" s="139"/>
      <c r="K1008" s="139"/>
      <c r="L1008" s="139" t="s">
        <v>276</v>
      </c>
      <c r="M1008" s="139"/>
      <c r="N1008" s="139"/>
      <c r="O1008" s="139"/>
      <c r="P1008" s="139"/>
      <c r="R1008" s="141" t="s">
        <v>643</v>
      </c>
      <c r="S1008" s="141"/>
      <c r="T1008" s="141"/>
      <c r="U1008" s="140">
        <v>84.51</v>
      </c>
    </row>
    <row r="1009" spans="1:21" x14ac:dyDescent="0.25">
      <c r="R1009" s="141"/>
      <c r="S1009" s="141"/>
      <c r="T1009" s="141"/>
    </row>
    <row r="1010" spans="1:21" x14ac:dyDescent="0.25">
      <c r="B1010" s="138" t="s">
        <v>203</v>
      </c>
      <c r="C1010" s="138"/>
      <c r="D1010" s="138"/>
      <c r="E1010" s="138"/>
      <c r="F1010" s="138"/>
      <c r="G1010" s="138"/>
      <c r="H1010" s="138"/>
      <c r="I1010" s="139" t="s">
        <v>644</v>
      </c>
      <c r="J1010" s="139"/>
      <c r="K1010" s="139"/>
      <c r="L1010" s="139" t="s">
        <v>276</v>
      </c>
      <c r="M1010" s="139"/>
      <c r="N1010" s="139"/>
      <c r="O1010" s="139"/>
      <c r="P1010" s="139"/>
      <c r="R1010" s="139" t="s">
        <v>645</v>
      </c>
      <c r="S1010" s="139"/>
      <c r="T1010" s="139"/>
      <c r="U1010" s="140">
        <v>18.989999999999998</v>
      </c>
    </row>
    <row r="1011" spans="1:21" x14ac:dyDescent="0.25">
      <c r="B1011" s="138" t="s">
        <v>221</v>
      </c>
      <c r="C1011" s="138"/>
      <c r="D1011" s="138"/>
      <c r="E1011" s="138"/>
      <c r="F1011" s="138"/>
      <c r="G1011" s="138"/>
      <c r="H1011" s="138"/>
      <c r="I1011" s="139" t="s">
        <v>195</v>
      </c>
      <c r="J1011" s="139"/>
      <c r="K1011" s="139"/>
      <c r="L1011" s="139" t="s">
        <v>282</v>
      </c>
      <c r="M1011" s="139"/>
      <c r="N1011" s="139"/>
      <c r="O1011" s="139"/>
      <c r="P1011" s="139"/>
      <c r="R1011" s="139" t="s">
        <v>646</v>
      </c>
      <c r="S1011" s="139"/>
      <c r="T1011" s="139"/>
      <c r="U1011" s="140">
        <v>96.9</v>
      </c>
    </row>
    <row r="1012" spans="1:21" x14ac:dyDescent="0.25">
      <c r="B1012" s="138" t="s">
        <v>224</v>
      </c>
      <c r="C1012" s="138"/>
      <c r="D1012" s="138"/>
      <c r="E1012" s="138"/>
      <c r="F1012" s="138"/>
      <c r="G1012" s="138"/>
      <c r="H1012" s="138"/>
      <c r="I1012" s="139" t="s">
        <v>195</v>
      </c>
      <c r="J1012" s="139"/>
      <c r="K1012" s="139"/>
      <c r="L1012" s="139" t="s">
        <v>282</v>
      </c>
      <c r="M1012" s="139"/>
      <c r="N1012" s="139"/>
      <c r="O1012" s="139"/>
      <c r="P1012" s="139"/>
      <c r="R1012" s="139" t="s">
        <v>647</v>
      </c>
      <c r="S1012" s="139"/>
      <c r="T1012" s="139"/>
      <c r="U1012" s="140">
        <v>-0.81</v>
      </c>
    </row>
    <row r="1013" spans="1:21" ht="6" customHeight="1" x14ac:dyDescent="0.25"/>
    <row r="1014" spans="1:21" x14ac:dyDescent="0.25">
      <c r="D1014" s="144" t="s">
        <v>2</v>
      </c>
      <c r="F1014" s="144" t="s">
        <v>2</v>
      </c>
      <c r="H1014" s="144" t="s">
        <v>2</v>
      </c>
      <c r="O1014" s="145" t="s">
        <v>635</v>
      </c>
      <c r="P1014" s="145"/>
      <c r="Q1014" s="145"/>
      <c r="R1014" s="145"/>
      <c r="S1014" s="145"/>
      <c r="U1014" s="146">
        <v>903.62</v>
      </c>
    </row>
    <row r="1015" spans="1:21" x14ac:dyDescent="0.25">
      <c r="A1015" s="137" t="s">
        <v>648</v>
      </c>
      <c r="B1015" s="137"/>
      <c r="C1015" s="137"/>
      <c r="D1015" s="137"/>
      <c r="E1015" s="137"/>
      <c r="F1015" s="137"/>
      <c r="G1015" s="137"/>
      <c r="H1015" s="137"/>
      <c r="I1015" s="137"/>
      <c r="J1015" s="137"/>
      <c r="K1015" s="137"/>
      <c r="L1015" s="137"/>
    </row>
    <row r="1016" spans="1:21" ht="6" customHeight="1" x14ac:dyDescent="0.25"/>
    <row r="1017" spans="1:21" x14ac:dyDescent="0.25">
      <c r="B1017" s="138" t="s">
        <v>203</v>
      </c>
      <c r="C1017" s="138"/>
      <c r="D1017" s="138"/>
      <c r="E1017" s="138"/>
      <c r="F1017" s="138"/>
      <c r="G1017" s="138"/>
      <c r="H1017" s="138"/>
      <c r="I1017" s="139" t="s">
        <v>649</v>
      </c>
      <c r="J1017" s="139"/>
      <c r="K1017" s="139"/>
      <c r="U1017" s="140">
        <v>309.97000000000003</v>
      </c>
    </row>
    <row r="1018" spans="1:21" x14ac:dyDescent="0.25">
      <c r="B1018" s="138" t="s">
        <v>252</v>
      </c>
      <c r="C1018" s="138"/>
      <c r="D1018" s="138"/>
      <c r="E1018" s="138"/>
      <c r="F1018" s="138"/>
      <c r="G1018" s="138"/>
      <c r="H1018" s="138"/>
      <c r="I1018" s="139" t="s">
        <v>216</v>
      </c>
      <c r="J1018" s="139"/>
      <c r="K1018" s="139"/>
      <c r="U1018" s="140">
        <v>305</v>
      </c>
    </row>
    <row r="1019" spans="1:21" ht="6" customHeight="1" x14ac:dyDescent="0.25"/>
    <row r="1020" spans="1:21" x14ac:dyDescent="0.25">
      <c r="D1020" s="144" t="s">
        <v>2</v>
      </c>
      <c r="F1020" s="144" t="s">
        <v>2</v>
      </c>
      <c r="H1020" s="144" t="s">
        <v>2</v>
      </c>
      <c r="O1020" s="145" t="s">
        <v>648</v>
      </c>
      <c r="P1020" s="145"/>
      <c r="Q1020" s="145"/>
      <c r="R1020" s="145"/>
      <c r="S1020" s="145"/>
      <c r="U1020" s="146">
        <v>614.97</v>
      </c>
    </row>
    <row r="1021" spans="1:21" ht="18" customHeight="1" x14ac:dyDescent="0.25"/>
    <row r="1022" spans="1:21" ht="18" customHeight="1" thickBot="1" x14ac:dyDescent="0.3">
      <c r="A1022" s="144" t="s">
        <v>2</v>
      </c>
      <c r="B1022" s="144" t="s">
        <v>2</v>
      </c>
      <c r="C1022" s="147" t="s">
        <v>650</v>
      </c>
      <c r="D1022" s="147"/>
      <c r="E1022" s="147"/>
      <c r="F1022" s="147"/>
      <c r="G1022" s="147"/>
      <c r="H1022" s="147"/>
      <c r="I1022" s="147"/>
      <c r="J1022" s="147"/>
      <c r="K1022" s="148" t="s">
        <v>651</v>
      </c>
      <c r="L1022" s="148"/>
      <c r="M1022" s="148"/>
      <c r="N1022" s="148"/>
      <c r="O1022" s="148"/>
      <c r="P1022" s="148"/>
      <c r="Q1022" s="148"/>
      <c r="R1022" s="148"/>
      <c r="S1022" s="149">
        <v>77753.42</v>
      </c>
      <c r="T1022" s="149"/>
      <c r="U1022" s="149"/>
    </row>
    <row r="1023" spans="1:21" ht="66" customHeight="1" thickTop="1" x14ac:dyDescent="0.25"/>
    <row r="1024" spans="1:21" ht="11.25" customHeight="1" x14ac:dyDescent="0.25"/>
    <row r="1025" spans="1:22" ht="13.5" customHeight="1" x14ac:dyDescent="0.25">
      <c r="A1025" s="141" t="s">
        <v>127</v>
      </c>
      <c r="B1025" s="141"/>
      <c r="C1025" s="141"/>
      <c r="D1025" s="141"/>
      <c r="E1025" s="141"/>
      <c r="F1025" s="141"/>
      <c r="G1025" s="141"/>
      <c r="H1025" s="141"/>
      <c r="I1025" s="141"/>
      <c r="J1025" s="141"/>
      <c r="K1025" s="141"/>
      <c r="L1025" s="141"/>
      <c r="M1025" s="141"/>
      <c r="P1025" s="142" t="s">
        <v>652</v>
      </c>
      <c r="Q1025" s="142"/>
      <c r="R1025" s="142"/>
      <c r="S1025" s="142"/>
      <c r="T1025" s="142"/>
      <c r="U1025" s="142"/>
      <c r="V1025" s="142"/>
    </row>
  </sheetData>
  <mergeCells count="1897">
    <mergeCell ref="O1020:S1020"/>
    <mergeCell ref="C1022:J1022"/>
    <mergeCell ref="K1022:R1022"/>
    <mergeCell ref="S1022:U1022"/>
    <mergeCell ref="A1025:M1025"/>
    <mergeCell ref="P1025:V1025"/>
    <mergeCell ref="O1014:S1014"/>
    <mergeCell ref="A1015:L1015"/>
    <mergeCell ref="B1017:H1017"/>
    <mergeCell ref="I1017:K1017"/>
    <mergeCell ref="B1018:H1018"/>
    <mergeCell ref="I1018:K1018"/>
    <mergeCell ref="B1011:H1011"/>
    <mergeCell ref="I1011:K1011"/>
    <mergeCell ref="L1011:P1011"/>
    <mergeCell ref="R1011:T1011"/>
    <mergeCell ref="B1012:H1012"/>
    <mergeCell ref="I1012:K1012"/>
    <mergeCell ref="L1012:P1012"/>
    <mergeCell ref="R1012:T1012"/>
    <mergeCell ref="B1008:H1008"/>
    <mergeCell ref="I1008:K1008"/>
    <mergeCell ref="L1008:P1008"/>
    <mergeCell ref="R1008:T1009"/>
    <mergeCell ref="B1010:H1010"/>
    <mergeCell ref="I1010:K1010"/>
    <mergeCell ref="L1010:P1010"/>
    <mergeCell ref="R1010:T1010"/>
    <mergeCell ref="B1004:H1004"/>
    <mergeCell ref="I1004:K1004"/>
    <mergeCell ref="L1004:P1004"/>
    <mergeCell ref="R1004:T1005"/>
    <mergeCell ref="B1006:H1006"/>
    <mergeCell ref="I1006:K1006"/>
    <mergeCell ref="L1006:P1006"/>
    <mergeCell ref="R1006:T1007"/>
    <mergeCell ref="B1001:H1001"/>
    <mergeCell ref="I1001:K1001"/>
    <mergeCell ref="L1001:P1001"/>
    <mergeCell ref="R1001:T1001"/>
    <mergeCell ref="B1002:H1002"/>
    <mergeCell ref="I1002:K1002"/>
    <mergeCell ref="L1002:P1002"/>
    <mergeCell ref="R1002:T1003"/>
    <mergeCell ref="O997:S997"/>
    <mergeCell ref="A998:L998"/>
    <mergeCell ref="B1000:H1000"/>
    <mergeCell ref="I1000:K1000"/>
    <mergeCell ref="L1000:P1000"/>
    <mergeCell ref="R1000:T1000"/>
    <mergeCell ref="B992:H992"/>
    <mergeCell ref="I992:K992"/>
    <mergeCell ref="L992:P992"/>
    <mergeCell ref="R992:T993"/>
    <mergeCell ref="B994:H994"/>
    <mergeCell ref="I994:K994"/>
    <mergeCell ref="L994:P994"/>
    <mergeCell ref="R994:T995"/>
    <mergeCell ref="B988:H988"/>
    <mergeCell ref="I988:K988"/>
    <mergeCell ref="L988:P988"/>
    <mergeCell ref="R988:T989"/>
    <mergeCell ref="B990:H990"/>
    <mergeCell ref="I990:K990"/>
    <mergeCell ref="L990:P990"/>
    <mergeCell ref="R990:T991"/>
    <mergeCell ref="B984:H984"/>
    <mergeCell ref="I984:K984"/>
    <mergeCell ref="L984:P984"/>
    <mergeCell ref="R984:T985"/>
    <mergeCell ref="B986:H986"/>
    <mergeCell ref="I986:K986"/>
    <mergeCell ref="L986:P986"/>
    <mergeCell ref="R986:T987"/>
    <mergeCell ref="O979:S979"/>
    <mergeCell ref="A980:L980"/>
    <mergeCell ref="B982:H982"/>
    <mergeCell ref="I982:K982"/>
    <mergeCell ref="L982:P982"/>
    <mergeCell ref="R982:T983"/>
    <mergeCell ref="B974:H974"/>
    <mergeCell ref="I974:K974"/>
    <mergeCell ref="L974:P974"/>
    <mergeCell ref="R974:T975"/>
    <mergeCell ref="B976:H976"/>
    <mergeCell ref="I976:K976"/>
    <mergeCell ref="L976:P976"/>
    <mergeCell ref="R976:T977"/>
    <mergeCell ref="B971:H971"/>
    <mergeCell ref="I971:K971"/>
    <mergeCell ref="L971:P971"/>
    <mergeCell ref="R971:T971"/>
    <mergeCell ref="B972:H972"/>
    <mergeCell ref="I972:K972"/>
    <mergeCell ref="L972:P972"/>
    <mergeCell ref="R972:T973"/>
    <mergeCell ref="O961:S961"/>
    <mergeCell ref="A964:M964"/>
    <mergeCell ref="P964:V964"/>
    <mergeCell ref="A965:U965"/>
    <mergeCell ref="A967:L967"/>
    <mergeCell ref="B969:H969"/>
    <mergeCell ref="I969:K969"/>
    <mergeCell ref="L969:P969"/>
    <mergeCell ref="R969:T970"/>
    <mergeCell ref="B956:H956"/>
    <mergeCell ref="I956:K956"/>
    <mergeCell ref="L956:P956"/>
    <mergeCell ref="R956:T957"/>
    <mergeCell ref="B958:H958"/>
    <mergeCell ref="I958:K958"/>
    <mergeCell ref="L958:P958"/>
    <mergeCell ref="R958:T959"/>
    <mergeCell ref="B951:H951"/>
    <mergeCell ref="I951:K951"/>
    <mergeCell ref="L951:P951"/>
    <mergeCell ref="R951:T951"/>
    <mergeCell ref="O953:S953"/>
    <mergeCell ref="A954:L954"/>
    <mergeCell ref="B949:H949"/>
    <mergeCell ref="I949:K949"/>
    <mergeCell ref="L949:P949"/>
    <mergeCell ref="R949:T949"/>
    <mergeCell ref="B950:H950"/>
    <mergeCell ref="I950:K950"/>
    <mergeCell ref="L950:P950"/>
    <mergeCell ref="R950:T950"/>
    <mergeCell ref="B945:H945"/>
    <mergeCell ref="I945:K945"/>
    <mergeCell ref="L945:P945"/>
    <mergeCell ref="R945:T946"/>
    <mergeCell ref="B947:H947"/>
    <mergeCell ref="I947:K948"/>
    <mergeCell ref="L947:P947"/>
    <mergeCell ref="R947:T947"/>
    <mergeCell ref="B943:H943"/>
    <mergeCell ref="I943:K943"/>
    <mergeCell ref="L943:P943"/>
    <mergeCell ref="R943:T943"/>
    <mergeCell ref="B944:H944"/>
    <mergeCell ref="I944:K944"/>
    <mergeCell ref="L944:P944"/>
    <mergeCell ref="R944:T944"/>
    <mergeCell ref="B937:H937"/>
    <mergeCell ref="I937:K937"/>
    <mergeCell ref="L937:P937"/>
    <mergeCell ref="R937:T938"/>
    <mergeCell ref="O940:S940"/>
    <mergeCell ref="A941:L941"/>
    <mergeCell ref="B933:H933"/>
    <mergeCell ref="I933:K933"/>
    <mergeCell ref="L933:P933"/>
    <mergeCell ref="R933:T934"/>
    <mergeCell ref="B935:H935"/>
    <mergeCell ref="I935:K935"/>
    <mergeCell ref="L935:P935"/>
    <mergeCell ref="R935:T936"/>
    <mergeCell ref="B929:H929"/>
    <mergeCell ref="I929:K929"/>
    <mergeCell ref="L929:P929"/>
    <mergeCell ref="R929:T930"/>
    <mergeCell ref="B931:H931"/>
    <mergeCell ref="I931:K931"/>
    <mergeCell ref="L931:P931"/>
    <mergeCell ref="R931:T932"/>
    <mergeCell ref="B925:H925"/>
    <mergeCell ref="I925:K925"/>
    <mergeCell ref="L925:P925"/>
    <mergeCell ref="R925:T926"/>
    <mergeCell ref="B927:H927"/>
    <mergeCell ref="I927:K927"/>
    <mergeCell ref="L927:P927"/>
    <mergeCell ref="R927:T928"/>
    <mergeCell ref="B921:H921"/>
    <mergeCell ref="I921:K921"/>
    <mergeCell ref="L921:P921"/>
    <mergeCell ref="R921:T922"/>
    <mergeCell ref="B923:H923"/>
    <mergeCell ref="I923:K923"/>
    <mergeCell ref="L923:P923"/>
    <mergeCell ref="R923:T924"/>
    <mergeCell ref="B917:H917"/>
    <mergeCell ref="I917:K917"/>
    <mergeCell ref="L917:P917"/>
    <mergeCell ref="R917:T918"/>
    <mergeCell ref="B919:H919"/>
    <mergeCell ref="I919:K919"/>
    <mergeCell ref="L919:P919"/>
    <mergeCell ref="R919:T920"/>
    <mergeCell ref="B913:H913"/>
    <mergeCell ref="I913:K913"/>
    <mergeCell ref="R913:T914"/>
    <mergeCell ref="B915:H915"/>
    <mergeCell ref="I915:K915"/>
    <mergeCell ref="L915:P915"/>
    <mergeCell ref="R915:T916"/>
    <mergeCell ref="B909:H909"/>
    <mergeCell ref="I909:K909"/>
    <mergeCell ref="L909:P909"/>
    <mergeCell ref="R909:T910"/>
    <mergeCell ref="B911:H911"/>
    <mergeCell ref="I911:K911"/>
    <mergeCell ref="L911:P911"/>
    <mergeCell ref="R911:T912"/>
    <mergeCell ref="B905:H905"/>
    <mergeCell ref="I905:K905"/>
    <mergeCell ref="L905:P905"/>
    <mergeCell ref="R905:T906"/>
    <mergeCell ref="B907:H907"/>
    <mergeCell ref="I907:K907"/>
    <mergeCell ref="L907:P907"/>
    <mergeCell ref="R907:T908"/>
    <mergeCell ref="A899:U899"/>
    <mergeCell ref="A901:L901"/>
    <mergeCell ref="B903:H903"/>
    <mergeCell ref="I903:K903"/>
    <mergeCell ref="L903:P903"/>
    <mergeCell ref="R903:T904"/>
    <mergeCell ref="B892:H892"/>
    <mergeCell ref="I892:K892"/>
    <mergeCell ref="L892:P892"/>
    <mergeCell ref="R892:T893"/>
    <mergeCell ref="O895:S895"/>
    <mergeCell ref="A898:M898"/>
    <mergeCell ref="P898:V898"/>
    <mergeCell ref="B889:H889"/>
    <mergeCell ref="I889:K889"/>
    <mergeCell ref="L889:P889"/>
    <mergeCell ref="R889:T889"/>
    <mergeCell ref="B890:H890"/>
    <mergeCell ref="I890:K890"/>
    <mergeCell ref="L890:P890"/>
    <mergeCell ref="R890:T891"/>
    <mergeCell ref="B884:H884"/>
    <mergeCell ref="I884:K884"/>
    <mergeCell ref="L884:P884"/>
    <mergeCell ref="R884:T884"/>
    <mergeCell ref="O886:S886"/>
    <mergeCell ref="A887:L887"/>
    <mergeCell ref="O879:S879"/>
    <mergeCell ref="A880:L880"/>
    <mergeCell ref="B882:H882"/>
    <mergeCell ref="I882:K882"/>
    <mergeCell ref="L882:P882"/>
    <mergeCell ref="R882:T883"/>
    <mergeCell ref="B876:H876"/>
    <mergeCell ref="I876:K876"/>
    <mergeCell ref="L876:P876"/>
    <mergeCell ref="R876:T876"/>
    <mergeCell ref="B877:H877"/>
    <mergeCell ref="I877:K877"/>
    <mergeCell ref="L877:P877"/>
    <mergeCell ref="R877:T877"/>
    <mergeCell ref="B873:H873"/>
    <mergeCell ref="I873:K873"/>
    <mergeCell ref="L873:P873"/>
    <mergeCell ref="R873:T874"/>
    <mergeCell ref="B875:H875"/>
    <mergeCell ref="I875:K875"/>
    <mergeCell ref="L875:P875"/>
    <mergeCell ref="R875:T875"/>
    <mergeCell ref="B870:H870"/>
    <mergeCell ref="I870:K870"/>
    <mergeCell ref="L870:P870"/>
    <mergeCell ref="R870:T871"/>
    <mergeCell ref="B872:H872"/>
    <mergeCell ref="I872:K872"/>
    <mergeCell ref="L872:P872"/>
    <mergeCell ref="R872:T872"/>
    <mergeCell ref="A865:U865"/>
    <mergeCell ref="A867:L867"/>
    <mergeCell ref="B869:H869"/>
    <mergeCell ref="I869:K869"/>
    <mergeCell ref="L869:P869"/>
    <mergeCell ref="R869:T869"/>
    <mergeCell ref="B858:H858"/>
    <mergeCell ref="I858:K858"/>
    <mergeCell ref="L858:P858"/>
    <mergeCell ref="R858:T859"/>
    <mergeCell ref="O861:S861"/>
    <mergeCell ref="A864:M864"/>
    <mergeCell ref="P864:V864"/>
    <mergeCell ref="B853:H853"/>
    <mergeCell ref="I853:K853"/>
    <mergeCell ref="L853:P853"/>
    <mergeCell ref="R853:T853"/>
    <mergeCell ref="O855:S855"/>
    <mergeCell ref="A856:L856"/>
    <mergeCell ref="B847:H847"/>
    <mergeCell ref="I847:K847"/>
    <mergeCell ref="L847:P847"/>
    <mergeCell ref="R847:T848"/>
    <mergeCell ref="O850:S850"/>
    <mergeCell ref="A851:L851"/>
    <mergeCell ref="B844:H844"/>
    <mergeCell ref="I844:K844"/>
    <mergeCell ref="L844:P844"/>
    <mergeCell ref="R844:T845"/>
    <mergeCell ref="B846:H846"/>
    <mergeCell ref="I846:K846"/>
    <mergeCell ref="L846:P846"/>
    <mergeCell ref="R846:T846"/>
    <mergeCell ref="B840:H840"/>
    <mergeCell ref="I840:K840"/>
    <mergeCell ref="L840:P840"/>
    <mergeCell ref="R840:T841"/>
    <mergeCell ref="B842:H842"/>
    <mergeCell ref="I842:K842"/>
    <mergeCell ref="L842:P842"/>
    <mergeCell ref="R842:T843"/>
    <mergeCell ref="B836:H836"/>
    <mergeCell ref="I836:K836"/>
    <mergeCell ref="L836:P836"/>
    <mergeCell ref="R836:T837"/>
    <mergeCell ref="B838:H838"/>
    <mergeCell ref="I838:K838"/>
    <mergeCell ref="L838:P838"/>
    <mergeCell ref="R838:T839"/>
    <mergeCell ref="B832:H832"/>
    <mergeCell ref="I832:K832"/>
    <mergeCell ref="L832:P832"/>
    <mergeCell ref="R832:T833"/>
    <mergeCell ref="B834:H834"/>
    <mergeCell ref="I834:K834"/>
    <mergeCell ref="L834:P834"/>
    <mergeCell ref="R834:T835"/>
    <mergeCell ref="B828:H828"/>
    <mergeCell ref="I828:K828"/>
    <mergeCell ref="L828:P828"/>
    <mergeCell ref="R828:T829"/>
    <mergeCell ref="B830:H830"/>
    <mergeCell ref="I830:K830"/>
    <mergeCell ref="L830:P830"/>
    <mergeCell ref="R830:T831"/>
    <mergeCell ref="B824:H824"/>
    <mergeCell ref="I824:K824"/>
    <mergeCell ref="L824:P824"/>
    <mergeCell ref="R824:T825"/>
    <mergeCell ref="B826:H826"/>
    <mergeCell ref="I826:K826"/>
    <mergeCell ref="L826:P826"/>
    <mergeCell ref="R826:T827"/>
    <mergeCell ref="B821:H821"/>
    <mergeCell ref="I821:K821"/>
    <mergeCell ref="L821:P821"/>
    <mergeCell ref="R821:T821"/>
    <mergeCell ref="B822:H822"/>
    <mergeCell ref="I822:K822"/>
    <mergeCell ref="L822:P822"/>
    <mergeCell ref="R822:T823"/>
    <mergeCell ref="B817:H817"/>
    <mergeCell ref="I817:K817"/>
    <mergeCell ref="L817:P817"/>
    <mergeCell ref="R817:T818"/>
    <mergeCell ref="B819:H819"/>
    <mergeCell ref="I819:K819"/>
    <mergeCell ref="L819:P819"/>
    <mergeCell ref="R819:T820"/>
    <mergeCell ref="B814:H814"/>
    <mergeCell ref="I814:K814"/>
    <mergeCell ref="L814:P814"/>
    <mergeCell ref="R814:T814"/>
    <mergeCell ref="B815:H815"/>
    <mergeCell ref="I815:K815"/>
    <mergeCell ref="L815:P815"/>
    <mergeCell ref="R815:T816"/>
    <mergeCell ref="B810:H810"/>
    <mergeCell ref="I810:K810"/>
    <mergeCell ref="L810:P810"/>
    <mergeCell ref="R810:T811"/>
    <mergeCell ref="B812:H812"/>
    <mergeCell ref="I812:K812"/>
    <mergeCell ref="L812:P812"/>
    <mergeCell ref="R812:T813"/>
    <mergeCell ref="O801:S801"/>
    <mergeCell ref="A804:M804"/>
    <mergeCell ref="P804:V804"/>
    <mergeCell ref="A805:U805"/>
    <mergeCell ref="A807:L807"/>
    <mergeCell ref="B809:H809"/>
    <mergeCell ref="I809:K809"/>
    <mergeCell ref="L809:P809"/>
    <mergeCell ref="R809:T809"/>
    <mergeCell ref="B796:H796"/>
    <mergeCell ref="I796:K796"/>
    <mergeCell ref="L796:P796"/>
    <mergeCell ref="R796:T797"/>
    <mergeCell ref="B798:H798"/>
    <mergeCell ref="I798:K798"/>
    <mergeCell ref="L798:P798"/>
    <mergeCell ref="R798:T799"/>
    <mergeCell ref="B793:H793"/>
    <mergeCell ref="I793:K793"/>
    <mergeCell ref="L793:P793"/>
    <mergeCell ref="R793:T793"/>
    <mergeCell ref="B794:H794"/>
    <mergeCell ref="I794:K794"/>
    <mergeCell ref="L794:P794"/>
    <mergeCell ref="R794:T795"/>
    <mergeCell ref="O788:S788"/>
    <mergeCell ref="A789:L789"/>
    <mergeCell ref="B791:H791"/>
    <mergeCell ref="I791:K791"/>
    <mergeCell ref="L791:P791"/>
    <mergeCell ref="R791:T792"/>
    <mergeCell ref="B783:H783"/>
    <mergeCell ref="I783:K783"/>
    <mergeCell ref="L783:P783"/>
    <mergeCell ref="R783:T784"/>
    <mergeCell ref="B785:H785"/>
    <mergeCell ref="I785:K785"/>
    <mergeCell ref="L785:P785"/>
    <mergeCell ref="R785:T786"/>
    <mergeCell ref="B779:H779"/>
    <mergeCell ref="I779:K779"/>
    <mergeCell ref="L779:P779"/>
    <mergeCell ref="R779:T780"/>
    <mergeCell ref="B781:H781"/>
    <mergeCell ref="I781:K781"/>
    <mergeCell ref="L781:P781"/>
    <mergeCell ref="R781:T782"/>
    <mergeCell ref="B774:H774"/>
    <mergeCell ref="I774:K774"/>
    <mergeCell ref="L774:P774"/>
    <mergeCell ref="R774:T774"/>
    <mergeCell ref="O776:S776"/>
    <mergeCell ref="A777:L777"/>
    <mergeCell ref="O770:S770"/>
    <mergeCell ref="A771:L771"/>
    <mergeCell ref="B773:H773"/>
    <mergeCell ref="I773:K773"/>
    <mergeCell ref="L773:P773"/>
    <mergeCell ref="R773:T773"/>
    <mergeCell ref="B766:H766"/>
    <mergeCell ref="I766:K766"/>
    <mergeCell ref="L766:P766"/>
    <mergeCell ref="R766:T767"/>
    <mergeCell ref="B768:H768"/>
    <mergeCell ref="I768:K768"/>
    <mergeCell ref="L768:P768"/>
    <mergeCell ref="R768:T768"/>
    <mergeCell ref="B762:H762"/>
    <mergeCell ref="I762:K762"/>
    <mergeCell ref="L762:P762"/>
    <mergeCell ref="R762:T763"/>
    <mergeCell ref="B764:H764"/>
    <mergeCell ref="I764:K764"/>
    <mergeCell ref="L764:P764"/>
    <mergeCell ref="R764:T765"/>
    <mergeCell ref="B758:H758"/>
    <mergeCell ref="I758:K758"/>
    <mergeCell ref="L758:P758"/>
    <mergeCell ref="R758:T759"/>
    <mergeCell ref="B760:H760"/>
    <mergeCell ref="I760:K760"/>
    <mergeCell ref="L760:P760"/>
    <mergeCell ref="R760:T761"/>
    <mergeCell ref="B754:H754"/>
    <mergeCell ref="I754:K754"/>
    <mergeCell ref="L754:P754"/>
    <mergeCell ref="R754:T755"/>
    <mergeCell ref="B756:H756"/>
    <mergeCell ref="I756:K756"/>
    <mergeCell ref="L756:P756"/>
    <mergeCell ref="R756:T757"/>
    <mergeCell ref="B750:H750"/>
    <mergeCell ref="I750:K750"/>
    <mergeCell ref="L750:P750"/>
    <mergeCell ref="R750:T751"/>
    <mergeCell ref="B752:H752"/>
    <mergeCell ref="I752:K752"/>
    <mergeCell ref="L752:P752"/>
    <mergeCell ref="R752:T753"/>
    <mergeCell ref="O740:S740"/>
    <mergeCell ref="A743:M743"/>
    <mergeCell ref="P743:V743"/>
    <mergeCell ref="A744:U744"/>
    <mergeCell ref="A746:L746"/>
    <mergeCell ref="B748:H748"/>
    <mergeCell ref="I748:K748"/>
    <mergeCell ref="L748:P748"/>
    <mergeCell ref="R748:T749"/>
    <mergeCell ref="B735:H735"/>
    <mergeCell ref="I735:K735"/>
    <mergeCell ref="L735:P735"/>
    <mergeCell ref="R735:T736"/>
    <mergeCell ref="B737:H737"/>
    <mergeCell ref="I737:K737"/>
    <mergeCell ref="L737:P737"/>
    <mergeCell ref="R737:T738"/>
    <mergeCell ref="O730:S730"/>
    <mergeCell ref="A731:L731"/>
    <mergeCell ref="B733:H733"/>
    <mergeCell ref="I733:K733"/>
    <mergeCell ref="L733:P733"/>
    <mergeCell ref="R733:T734"/>
    <mergeCell ref="B726:H726"/>
    <mergeCell ref="I726:K726"/>
    <mergeCell ref="B727:H727"/>
    <mergeCell ref="I727:K727"/>
    <mergeCell ref="B728:H728"/>
    <mergeCell ref="I728:K728"/>
    <mergeCell ref="B723:H723"/>
    <mergeCell ref="I723:K723"/>
    <mergeCell ref="L723:P723"/>
    <mergeCell ref="R723:T723"/>
    <mergeCell ref="B724:H724"/>
    <mergeCell ref="I724:K724"/>
    <mergeCell ref="L724:P724"/>
    <mergeCell ref="R724:T725"/>
    <mergeCell ref="B721:H721"/>
    <mergeCell ref="I721:K721"/>
    <mergeCell ref="L721:P721"/>
    <mergeCell ref="R721:T721"/>
    <mergeCell ref="B722:H722"/>
    <mergeCell ref="I722:K722"/>
    <mergeCell ref="L722:P722"/>
    <mergeCell ref="R722:T722"/>
    <mergeCell ref="L717:P717"/>
    <mergeCell ref="R717:T718"/>
    <mergeCell ref="B719:H719"/>
    <mergeCell ref="I719:K719"/>
    <mergeCell ref="L719:P719"/>
    <mergeCell ref="R719:T720"/>
    <mergeCell ref="B715:H715"/>
    <mergeCell ref="I715:K715"/>
    <mergeCell ref="B716:H716"/>
    <mergeCell ref="I716:K716"/>
    <mergeCell ref="B717:H717"/>
    <mergeCell ref="I717:K717"/>
    <mergeCell ref="B712:H712"/>
    <mergeCell ref="I712:K712"/>
    <mergeCell ref="L712:P712"/>
    <mergeCell ref="R712:T712"/>
    <mergeCell ref="B713:H713"/>
    <mergeCell ref="I713:K713"/>
    <mergeCell ref="L713:P713"/>
    <mergeCell ref="R713:T714"/>
    <mergeCell ref="B710:H710"/>
    <mergeCell ref="I710:K710"/>
    <mergeCell ref="L710:P710"/>
    <mergeCell ref="R710:T710"/>
    <mergeCell ref="B711:H711"/>
    <mergeCell ref="I711:K711"/>
    <mergeCell ref="B707:H707"/>
    <mergeCell ref="I707:K707"/>
    <mergeCell ref="B708:H708"/>
    <mergeCell ref="I708:K708"/>
    <mergeCell ref="B709:H709"/>
    <mergeCell ref="I709:K709"/>
    <mergeCell ref="B705:H705"/>
    <mergeCell ref="I705:K705"/>
    <mergeCell ref="L705:P705"/>
    <mergeCell ref="R705:T705"/>
    <mergeCell ref="B706:H706"/>
    <mergeCell ref="I706:K706"/>
    <mergeCell ref="L706:P706"/>
    <mergeCell ref="R706:T706"/>
    <mergeCell ref="B703:H703"/>
    <mergeCell ref="I703:K703"/>
    <mergeCell ref="L703:P703"/>
    <mergeCell ref="R703:T703"/>
    <mergeCell ref="B704:H704"/>
    <mergeCell ref="I704:K704"/>
    <mergeCell ref="L704:P704"/>
    <mergeCell ref="R704:T704"/>
    <mergeCell ref="B700:H700"/>
    <mergeCell ref="I700:K700"/>
    <mergeCell ref="B701:H701"/>
    <mergeCell ref="I701:K701"/>
    <mergeCell ref="L701:P701"/>
    <mergeCell ref="R701:T702"/>
    <mergeCell ref="B697:H697"/>
    <mergeCell ref="I697:K697"/>
    <mergeCell ref="L697:P697"/>
    <mergeCell ref="R697:T698"/>
    <mergeCell ref="B699:H699"/>
    <mergeCell ref="I699:K699"/>
    <mergeCell ref="R699:T699"/>
    <mergeCell ref="A691:U691"/>
    <mergeCell ref="A693:L693"/>
    <mergeCell ref="B695:H695"/>
    <mergeCell ref="I695:K695"/>
    <mergeCell ref="L695:P695"/>
    <mergeCell ref="R695:T696"/>
    <mergeCell ref="B686:H686"/>
    <mergeCell ref="I686:K686"/>
    <mergeCell ref="L686:P686"/>
    <mergeCell ref="R686:T687"/>
    <mergeCell ref="A690:M690"/>
    <mergeCell ref="P690:V690"/>
    <mergeCell ref="B682:H682"/>
    <mergeCell ref="I682:K682"/>
    <mergeCell ref="L682:P682"/>
    <mergeCell ref="R682:T683"/>
    <mergeCell ref="B684:H684"/>
    <mergeCell ref="I684:K684"/>
    <mergeCell ref="L684:P684"/>
    <mergeCell ref="R684:T685"/>
    <mergeCell ref="B679:H679"/>
    <mergeCell ref="I679:K679"/>
    <mergeCell ref="L679:P679"/>
    <mergeCell ref="R679:T679"/>
    <mergeCell ref="B680:H680"/>
    <mergeCell ref="I680:K680"/>
    <mergeCell ref="L680:P680"/>
    <mergeCell ref="R680:T681"/>
    <mergeCell ref="B676:H676"/>
    <mergeCell ref="I676:K676"/>
    <mergeCell ref="L676:P676"/>
    <mergeCell ref="R676:T677"/>
    <mergeCell ref="B678:H678"/>
    <mergeCell ref="I678:K678"/>
    <mergeCell ref="L678:P678"/>
    <mergeCell ref="R678:T678"/>
    <mergeCell ref="B673:H673"/>
    <mergeCell ref="I673:K673"/>
    <mergeCell ref="L673:P673"/>
    <mergeCell ref="R673:T673"/>
    <mergeCell ref="B674:H674"/>
    <mergeCell ref="I674:K674"/>
    <mergeCell ref="L674:P674"/>
    <mergeCell ref="R674:T675"/>
    <mergeCell ref="B669:H669"/>
    <mergeCell ref="I669:K669"/>
    <mergeCell ref="L669:P669"/>
    <mergeCell ref="R669:T670"/>
    <mergeCell ref="B671:H671"/>
    <mergeCell ref="I671:K671"/>
    <mergeCell ref="L671:P671"/>
    <mergeCell ref="R671:T672"/>
    <mergeCell ref="B665:H665"/>
    <mergeCell ref="I665:K665"/>
    <mergeCell ref="L665:P665"/>
    <mergeCell ref="R665:T666"/>
    <mergeCell ref="B667:H667"/>
    <mergeCell ref="I667:K667"/>
    <mergeCell ref="L667:P667"/>
    <mergeCell ref="R667:T668"/>
    <mergeCell ref="B662:H662"/>
    <mergeCell ref="I662:K662"/>
    <mergeCell ref="L662:P662"/>
    <mergeCell ref="R662:T663"/>
    <mergeCell ref="B664:H664"/>
    <mergeCell ref="I664:K664"/>
    <mergeCell ref="L664:P664"/>
    <mergeCell ref="R664:T664"/>
    <mergeCell ref="B659:H659"/>
    <mergeCell ref="I659:K659"/>
    <mergeCell ref="L659:P659"/>
    <mergeCell ref="R659:T659"/>
    <mergeCell ref="B660:H660"/>
    <mergeCell ref="I660:K660"/>
    <mergeCell ref="L660:P660"/>
    <mergeCell ref="R660:T661"/>
    <mergeCell ref="B657:H657"/>
    <mergeCell ref="I657:K657"/>
    <mergeCell ref="L657:P657"/>
    <mergeCell ref="R657:T657"/>
    <mergeCell ref="B658:H658"/>
    <mergeCell ref="I658:K658"/>
    <mergeCell ref="L658:P658"/>
    <mergeCell ref="R658:T658"/>
    <mergeCell ref="B655:H655"/>
    <mergeCell ref="I655:K655"/>
    <mergeCell ref="L655:P655"/>
    <mergeCell ref="R655:T655"/>
    <mergeCell ref="B656:H656"/>
    <mergeCell ref="I656:K656"/>
    <mergeCell ref="L656:P656"/>
    <mergeCell ref="R656:T656"/>
    <mergeCell ref="B652:H652"/>
    <mergeCell ref="I652:K652"/>
    <mergeCell ref="L652:P652"/>
    <mergeCell ref="R652:T653"/>
    <mergeCell ref="B654:H654"/>
    <mergeCell ref="I654:K654"/>
    <mergeCell ref="L654:P654"/>
    <mergeCell ref="R654:T654"/>
    <mergeCell ref="B649:H649"/>
    <mergeCell ref="I649:K649"/>
    <mergeCell ref="L649:P649"/>
    <mergeCell ref="R649:T649"/>
    <mergeCell ref="B650:H650"/>
    <mergeCell ref="I650:K650"/>
    <mergeCell ref="L650:P650"/>
    <mergeCell ref="R650:T651"/>
    <mergeCell ref="B647:H647"/>
    <mergeCell ref="I647:K647"/>
    <mergeCell ref="L647:P647"/>
    <mergeCell ref="R647:T647"/>
    <mergeCell ref="B648:H648"/>
    <mergeCell ref="I648:K648"/>
    <mergeCell ref="L648:P648"/>
    <mergeCell ref="R648:T648"/>
    <mergeCell ref="B644:H644"/>
    <mergeCell ref="I644:K644"/>
    <mergeCell ref="L644:P644"/>
    <mergeCell ref="R644:T645"/>
    <mergeCell ref="B646:H646"/>
    <mergeCell ref="I646:K646"/>
    <mergeCell ref="L646:P646"/>
    <mergeCell ref="R646:T646"/>
    <mergeCell ref="B641:H641"/>
    <mergeCell ref="I641:K641"/>
    <mergeCell ref="L641:P641"/>
    <mergeCell ref="R641:T641"/>
    <mergeCell ref="B642:H642"/>
    <mergeCell ref="I642:K642"/>
    <mergeCell ref="L642:P642"/>
    <mergeCell ref="R642:T643"/>
    <mergeCell ref="B639:H639"/>
    <mergeCell ref="I639:K639"/>
    <mergeCell ref="L639:P639"/>
    <mergeCell ref="R639:T639"/>
    <mergeCell ref="B640:H640"/>
    <mergeCell ref="I640:K640"/>
    <mergeCell ref="L640:P640"/>
    <mergeCell ref="R640:T640"/>
    <mergeCell ref="B636:H636"/>
    <mergeCell ref="I636:K636"/>
    <mergeCell ref="L636:P636"/>
    <mergeCell ref="R636:T637"/>
    <mergeCell ref="B638:H638"/>
    <mergeCell ref="I638:K638"/>
    <mergeCell ref="L638:P638"/>
    <mergeCell ref="R638:T638"/>
    <mergeCell ref="B633:H633"/>
    <mergeCell ref="I633:K633"/>
    <mergeCell ref="L633:P633"/>
    <mergeCell ref="R633:T634"/>
    <mergeCell ref="B635:H635"/>
    <mergeCell ref="I635:K635"/>
    <mergeCell ref="L635:P635"/>
    <mergeCell ref="R635:T635"/>
    <mergeCell ref="O624:S624"/>
    <mergeCell ref="A627:M627"/>
    <mergeCell ref="P627:V627"/>
    <mergeCell ref="A628:U628"/>
    <mergeCell ref="A630:L630"/>
    <mergeCell ref="B632:H632"/>
    <mergeCell ref="I632:K632"/>
    <mergeCell ref="L632:P632"/>
    <mergeCell ref="R632:T632"/>
    <mergeCell ref="A618:U618"/>
    <mergeCell ref="A620:L620"/>
    <mergeCell ref="B622:H622"/>
    <mergeCell ref="I622:K622"/>
    <mergeCell ref="L622:P622"/>
    <mergeCell ref="R622:T622"/>
    <mergeCell ref="B612:H612"/>
    <mergeCell ref="I612:K612"/>
    <mergeCell ref="L612:P612"/>
    <mergeCell ref="R612:T612"/>
    <mergeCell ref="O614:S614"/>
    <mergeCell ref="A617:M617"/>
    <mergeCell ref="P617:V617"/>
    <mergeCell ref="O607:S607"/>
    <mergeCell ref="A608:L608"/>
    <mergeCell ref="B610:H610"/>
    <mergeCell ref="I610:K610"/>
    <mergeCell ref="L610:P610"/>
    <mergeCell ref="R610:T611"/>
    <mergeCell ref="B602:H602"/>
    <mergeCell ref="I602:K602"/>
    <mergeCell ref="L602:P602"/>
    <mergeCell ref="R602:T603"/>
    <mergeCell ref="B604:H604"/>
    <mergeCell ref="I604:K604"/>
    <mergeCell ref="L604:P604"/>
    <mergeCell ref="R604:T605"/>
    <mergeCell ref="B598:H598"/>
    <mergeCell ref="I598:K598"/>
    <mergeCell ref="L598:P598"/>
    <mergeCell ref="R598:T599"/>
    <mergeCell ref="B600:H600"/>
    <mergeCell ref="I600:K600"/>
    <mergeCell ref="L600:P600"/>
    <mergeCell ref="R600:T601"/>
    <mergeCell ref="B594:H594"/>
    <mergeCell ref="I594:K594"/>
    <mergeCell ref="L594:P594"/>
    <mergeCell ref="R594:T595"/>
    <mergeCell ref="B596:H596"/>
    <mergeCell ref="I596:K596"/>
    <mergeCell ref="L596:P596"/>
    <mergeCell ref="R596:T597"/>
    <mergeCell ref="B590:H590"/>
    <mergeCell ref="I590:K590"/>
    <mergeCell ref="L590:P590"/>
    <mergeCell ref="R590:T591"/>
    <mergeCell ref="B592:H592"/>
    <mergeCell ref="I592:K592"/>
    <mergeCell ref="L592:P592"/>
    <mergeCell ref="R592:T593"/>
    <mergeCell ref="B586:H586"/>
    <mergeCell ref="I586:K586"/>
    <mergeCell ref="L586:P586"/>
    <mergeCell ref="R586:T587"/>
    <mergeCell ref="B588:H588"/>
    <mergeCell ref="I588:K588"/>
    <mergeCell ref="L588:P588"/>
    <mergeCell ref="R588:T589"/>
    <mergeCell ref="B581:H581"/>
    <mergeCell ref="I581:K581"/>
    <mergeCell ref="L581:P581"/>
    <mergeCell ref="R581:T581"/>
    <mergeCell ref="O583:S583"/>
    <mergeCell ref="A584:L584"/>
    <mergeCell ref="O576:S576"/>
    <mergeCell ref="A577:L577"/>
    <mergeCell ref="B579:H579"/>
    <mergeCell ref="I579:K579"/>
    <mergeCell ref="L579:P579"/>
    <mergeCell ref="R579:T580"/>
    <mergeCell ref="B572:H572"/>
    <mergeCell ref="I572:K572"/>
    <mergeCell ref="B573:H573"/>
    <mergeCell ref="I573:K573"/>
    <mergeCell ref="L573:P573"/>
    <mergeCell ref="R573:T574"/>
    <mergeCell ref="B568:H568"/>
    <mergeCell ref="I568:K568"/>
    <mergeCell ref="L568:P568"/>
    <mergeCell ref="R568:T569"/>
    <mergeCell ref="B570:H570"/>
    <mergeCell ref="I570:K570"/>
    <mergeCell ref="L570:P570"/>
    <mergeCell ref="R570:T571"/>
    <mergeCell ref="B564:H564"/>
    <mergeCell ref="I564:K564"/>
    <mergeCell ref="L564:P564"/>
    <mergeCell ref="R564:T565"/>
    <mergeCell ref="B566:H566"/>
    <mergeCell ref="I566:K566"/>
    <mergeCell ref="L566:P566"/>
    <mergeCell ref="R566:T567"/>
    <mergeCell ref="B561:H561"/>
    <mergeCell ref="I561:K561"/>
    <mergeCell ref="B562:H562"/>
    <mergeCell ref="I562:K562"/>
    <mergeCell ref="L562:P562"/>
    <mergeCell ref="R562:T563"/>
    <mergeCell ref="A554:U554"/>
    <mergeCell ref="A556:L556"/>
    <mergeCell ref="B558:H558"/>
    <mergeCell ref="I558:K558"/>
    <mergeCell ref="B559:H559"/>
    <mergeCell ref="I559:K559"/>
    <mergeCell ref="L559:P559"/>
    <mergeCell ref="R559:T560"/>
    <mergeCell ref="B548:H548"/>
    <mergeCell ref="I548:K548"/>
    <mergeCell ref="L548:P548"/>
    <mergeCell ref="R548:T548"/>
    <mergeCell ref="O550:S550"/>
    <mergeCell ref="A553:M553"/>
    <mergeCell ref="P553:V553"/>
    <mergeCell ref="B546:H546"/>
    <mergeCell ref="I546:K546"/>
    <mergeCell ref="L546:P546"/>
    <mergeCell ref="R546:T546"/>
    <mergeCell ref="B547:H547"/>
    <mergeCell ref="I547:K547"/>
    <mergeCell ref="L547:P547"/>
    <mergeCell ref="R547:T547"/>
    <mergeCell ref="B544:H544"/>
    <mergeCell ref="I544:K544"/>
    <mergeCell ref="L544:P544"/>
    <mergeCell ref="R544:T544"/>
    <mergeCell ref="B545:H545"/>
    <mergeCell ref="I545:K545"/>
    <mergeCell ref="L545:P545"/>
    <mergeCell ref="R545:T545"/>
    <mergeCell ref="O539:S539"/>
    <mergeCell ref="A540:L540"/>
    <mergeCell ref="B542:H542"/>
    <mergeCell ref="I542:K542"/>
    <mergeCell ref="L542:P542"/>
    <mergeCell ref="R542:T543"/>
    <mergeCell ref="B536:H536"/>
    <mergeCell ref="I536:K536"/>
    <mergeCell ref="L536:P536"/>
    <mergeCell ref="R536:T536"/>
    <mergeCell ref="B537:H537"/>
    <mergeCell ref="I537:K537"/>
    <mergeCell ref="L537:P537"/>
    <mergeCell ref="R537:T537"/>
    <mergeCell ref="B534:H534"/>
    <mergeCell ref="I534:K534"/>
    <mergeCell ref="L534:P534"/>
    <mergeCell ref="R534:T534"/>
    <mergeCell ref="B535:H535"/>
    <mergeCell ref="I535:K535"/>
    <mergeCell ref="L535:P535"/>
    <mergeCell ref="R535:T535"/>
    <mergeCell ref="B529:H529"/>
    <mergeCell ref="I529:K529"/>
    <mergeCell ref="L529:P529"/>
    <mergeCell ref="R529:T529"/>
    <mergeCell ref="O531:S531"/>
    <mergeCell ref="A532:L532"/>
    <mergeCell ref="B527:H527"/>
    <mergeCell ref="I527:K527"/>
    <mergeCell ref="L527:P527"/>
    <mergeCell ref="R527:T527"/>
    <mergeCell ref="B528:H528"/>
    <mergeCell ref="I528:K528"/>
    <mergeCell ref="L528:P528"/>
    <mergeCell ref="R528:T528"/>
    <mergeCell ref="B525:H525"/>
    <mergeCell ref="I525:K525"/>
    <mergeCell ref="L525:P525"/>
    <mergeCell ref="R525:T525"/>
    <mergeCell ref="B526:H526"/>
    <mergeCell ref="I526:K526"/>
    <mergeCell ref="L526:P526"/>
    <mergeCell ref="R526:T526"/>
    <mergeCell ref="B523:H523"/>
    <mergeCell ref="I523:K523"/>
    <mergeCell ref="L523:P523"/>
    <mergeCell ref="R523:T523"/>
    <mergeCell ref="B524:H524"/>
    <mergeCell ref="I524:K524"/>
    <mergeCell ref="L524:P524"/>
    <mergeCell ref="R524:T524"/>
    <mergeCell ref="B521:H521"/>
    <mergeCell ref="I521:K521"/>
    <mergeCell ref="L521:P521"/>
    <mergeCell ref="R521:T521"/>
    <mergeCell ref="B522:H522"/>
    <mergeCell ref="I522:K522"/>
    <mergeCell ref="L522:P522"/>
    <mergeCell ref="R522:T522"/>
    <mergeCell ref="B519:H519"/>
    <mergeCell ref="I519:K519"/>
    <mergeCell ref="L519:P519"/>
    <mergeCell ref="R519:T519"/>
    <mergeCell ref="B520:H520"/>
    <mergeCell ref="I520:K520"/>
    <mergeCell ref="L520:P520"/>
    <mergeCell ref="R520:T520"/>
    <mergeCell ref="B517:H517"/>
    <mergeCell ref="I517:K517"/>
    <mergeCell ref="L517:P517"/>
    <mergeCell ref="R517:T517"/>
    <mergeCell ref="B518:H518"/>
    <mergeCell ref="I518:K518"/>
    <mergeCell ref="L518:P518"/>
    <mergeCell ref="R518:T518"/>
    <mergeCell ref="B515:H515"/>
    <mergeCell ref="I515:K515"/>
    <mergeCell ref="L515:P515"/>
    <mergeCell ref="R515:T515"/>
    <mergeCell ref="B516:H516"/>
    <mergeCell ref="I516:K516"/>
    <mergeCell ref="L516:P516"/>
    <mergeCell ref="R516:T516"/>
    <mergeCell ref="B513:H513"/>
    <mergeCell ref="I513:K513"/>
    <mergeCell ref="L513:P513"/>
    <mergeCell ref="R513:T513"/>
    <mergeCell ref="B514:H514"/>
    <mergeCell ref="I514:K514"/>
    <mergeCell ref="L514:P514"/>
    <mergeCell ref="R514:T514"/>
    <mergeCell ref="B510:H510"/>
    <mergeCell ref="I510:K510"/>
    <mergeCell ref="L510:P510"/>
    <mergeCell ref="R510:T511"/>
    <mergeCell ref="B512:H512"/>
    <mergeCell ref="I512:K512"/>
    <mergeCell ref="L512:P512"/>
    <mergeCell ref="R512:T512"/>
    <mergeCell ref="B508:H508"/>
    <mergeCell ref="I508:K508"/>
    <mergeCell ref="L508:P508"/>
    <mergeCell ref="R508:T508"/>
    <mergeCell ref="B509:H509"/>
    <mergeCell ref="I509:K509"/>
    <mergeCell ref="L509:P509"/>
    <mergeCell ref="R509:T509"/>
    <mergeCell ref="B506:H506"/>
    <mergeCell ref="I506:K506"/>
    <mergeCell ref="L506:P506"/>
    <mergeCell ref="R506:T506"/>
    <mergeCell ref="B507:H507"/>
    <mergeCell ref="I507:K507"/>
    <mergeCell ref="L507:P507"/>
    <mergeCell ref="R507:T507"/>
    <mergeCell ref="B504:H504"/>
    <mergeCell ref="I504:K504"/>
    <mergeCell ref="L504:P504"/>
    <mergeCell ref="R504:T504"/>
    <mergeCell ref="B505:H505"/>
    <mergeCell ref="I505:K505"/>
    <mergeCell ref="L505:P505"/>
    <mergeCell ref="R505:T505"/>
    <mergeCell ref="A498:L498"/>
    <mergeCell ref="B500:H500"/>
    <mergeCell ref="I500:K500"/>
    <mergeCell ref="L500:P500"/>
    <mergeCell ref="R500:T501"/>
    <mergeCell ref="B502:H502"/>
    <mergeCell ref="I502:K502"/>
    <mergeCell ref="L502:P502"/>
    <mergeCell ref="R502:T503"/>
    <mergeCell ref="B490:H490"/>
    <mergeCell ref="I490:K490"/>
    <mergeCell ref="O492:S492"/>
    <mergeCell ref="A495:M495"/>
    <mergeCell ref="P495:V495"/>
    <mergeCell ref="A496:U496"/>
    <mergeCell ref="B487:H487"/>
    <mergeCell ref="I487:K487"/>
    <mergeCell ref="B488:H488"/>
    <mergeCell ref="I488:K488"/>
    <mergeCell ref="B489:H489"/>
    <mergeCell ref="I489:K489"/>
    <mergeCell ref="B484:H484"/>
    <mergeCell ref="I484:K484"/>
    <mergeCell ref="B485:H485"/>
    <mergeCell ref="I485:K485"/>
    <mergeCell ref="B486:H486"/>
    <mergeCell ref="I486:K486"/>
    <mergeCell ref="O479:S479"/>
    <mergeCell ref="A480:L480"/>
    <mergeCell ref="B482:H482"/>
    <mergeCell ref="I482:K482"/>
    <mergeCell ref="B483:H483"/>
    <mergeCell ref="I483:K483"/>
    <mergeCell ref="B474:H474"/>
    <mergeCell ref="I474:K474"/>
    <mergeCell ref="L474:P474"/>
    <mergeCell ref="R474:T475"/>
    <mergeCell ref="B476:H476"/>
    <mergeCell ref="I476:K476"/>
    <mergeCell ref="L476:P476"/>
    <mergeCell ref="R476:T477"/>
    <mergeCell ref="B470:H470"/>
    <mergeCell ref="I470:K470"/>
    <mergeCell ref="L470:P470"/>
    <mergeCell ref="R470:T471"/>
    <mergeCell ref="B472:H472"/>
    <mergeCell ref="I472:K472"/>
    <mergeCell ref="L472:P472"/>
    <mergeCell ref="R472:T473"/>
    <mergeCell ref="O465:S465"/>
    <mergeCell ref="A466:L466"/>
    <mergeCell ref="B468:H468"/>
    <mergeCell ref="I468:K468"/>
    <mergeCell ref="L468:P468"/>
    <mergeCell ref="R468:T469"/>
    <mergeCell ref="B461:H461"/>
    <mergeCell ref="I461:K461"/>
    <mergeCell ref="L461:P461"/>
    <mergeCell ref="R461:T461"/>
    <mergeCell ref="B462:H462"/>
    <mergeCell ref="I462:K462"/>
    <mergeCell ref="L462:P462"/>
    <mergeCell ref="R462:T463"/>
    <mergeCell ref="B458:H458"/>
    <mergeCell ref="I458:K458"/>
    <mergeCell ref="L458:P458"/>
    <mergeCell ref="R458:T459"/>
    <mergeCell ref="B460:H460"/>
    <mergeCell ref="I460:K460"/>
    <mergeCell ref="L460:P460"/>
    <mergeCell ref="R460:T460"/>
    <mergeCell ref="B454:H454"/>
    <mergeCell ref="I454:K454"/>
    <mergeCell ref="L454:P454"/>
    <mergeCell ref="R454:T455"/>
    <mergeCell ref="B456:H456"/>
    <mergeCell ref="I456:K456"/>
    <mergeCell ref="L456:P456"/>
    <mergeCell ref="R456:T457"/>
    <mergeCell ref="O444:S444"/>
    <mergeCell ref="A447:M447"/>
    <mergeCell ref="P447:V447"/>
    <mergeCell ref="A448:U448"/>
    <mergeCell ref="A450:L450"/>
    <mergeCell ref="B452:H452"/>
    <mergeCell ref="I452:K452"/>
    <mergeCell ref="L452:P452"/>
    <mergeCell ref="R452:T453"/>
    <mergeCell ref="B439:H439"/>
    <mergeCell ref="I439:K439"/>
    <mergeCell ref="L439:P439"/>
    <mergeCell ref="R439:T440"/>
    <mergeCell ref="B441:H441"/>
    <mergeCell ref="I441:K441"/>
    <mergeCell ref="L441:P441"/>
    <mergeCell ref="R441:T442"/>
    <mergeCell ref="O435:S435"/>
    <mergeCell ref="A436:L436"/>
    <mergeCell ref="B438:H438"/>
    <mergeCell ref="I438:K438"/>
    <mergeCell ref="L438:P438"/>
    <mergeCell ref="R438:T438"/>
    <mergeCell ref="B430:H430"/>
    <mergeCell ref="I430:K430"/>
    <mergeCell ref="L430:P430"/>
    <mergeCell ref="R430:T431"/>
    <mergeCell ref="B432:H432"/>
    <mergeCell ref="I432:K432"/>
    <mergeCell ref="L432:P432"/>
    <mergeCell ref="R432:T433"/>
    <mergeCell ref="B428:H428"/>
    <mergeCell ref="I428:K428"/>
    <mergeCell ref="L428:P428"/>
    <mergeCell ref="R428:T428"/>
    <mergeCell ref="B429:H429"/>
    <mergeCell ref="I429:K429"/>
    <mergeCell ref="L429:P429"/>
    <mergeCell ref="R429:T429"/>
    <mergeCell ref="B424:H424"/>
    <mergeCell ref="I424:K424"/>
    <mergeCell ref="L424:P424"/>
    <mergeCell ref="R424:T425"/>
    <mergeCell ref="B426:H426"/>
    <mergeCell ref="I426:K426"/>
    <mergeCell ref="L426:P426"/>
    <mergeCell ref="R426:T427"/>
    <mergeCell ref="B421:H421"/>
    <mergeCell ref="I421:K422"/>
    <mergeCell ref="L421:P421"/>
    <mergeCell ref="R421:T422"/>
    <mergeCell ref="B423:H423"/>
    <mergeCell ref="I423:K423"/>
    <mergeCell ref="L423:P423"/>
    <mergeCell ref="R423:T423"/>
    <mergeCell ref="B419:H419"/>
    <mergeCell ref="I419:K419"/>
    <mergeCell ref="L419:P419"/>
    <mergeCell ref="R419:T419"/>
    <mergeCell ref="B420:H420"/>
    <mergeCell ref="I420:K420"/>
    <mergeCell ref="L420:P420"/>
    <mergeCell ref="R420:T420"/>
    <mergeCell ref="O415:S415"/>
    <mergeCell ref="A416:L416"/>
    <mergeCell ref="B418:H418"/>
    <mergeCell ref="I418:K418"/>
    <mergeCell ref="L418:P418"/>
    <mergeCell ref="R418:T418"/>
    <mergeCell ref="B411:H411"/>
    <mergeCell ref="I411:K411"/>
    <mergeCell ref="B412:H412"/>
    <mergeCell ref="I412:K412"/>
    <mergeCell ref="B413:H413"/>
    <mergeCell ref="I413:K413"/>
    <mergeCell ref="B408:H408"/>
    <mergeCell ref="I408:K408"/>
    <mergeCell ref="B409:H409"/>
    <mergeCell ref="I409:K409"/>
    <mergeCell ref="B410:H410"/>
    <mergeCell ref="I410:K410"/>
    <mergeCell ref="O403:S403"/>
    <mergeCell ref="A404:L404"/>
    <mergeCell ref="B406:H406"/>
    <mergeCell ref="I406:K406"/>
    <mergeCell ref="B407:H407"/>
    <mergeCell ref="I407:K407"/>
    <mergeCell ref="B399:H399"/>
    <mergeCell ref="I399:K399"/>
    <mergeCell ref="B400:H400"/>
    <mergeCell ref="I400:K400"/>
    <mergeCell ref="B401:H401"/>
    <mergeCell ref="I401:K401"/>
    <mergeCell ref="B396:H396"/>
    <mergeCell ref="I396:K396"/>
    <mergeCell ref="B397:H397"/>
    <mergeCell ref="I397:K397"/>
    <mergeCell ref="B398:H398"/>
    <mergeCell ref="I398:K398"/>
    <mergeCell ref="B393:H393"/>
    <mergeCell ref="I393:K393"/>
    <mergeCell ref="B394:H394"/>
    <mergeCell ref="I394:K394"/>
    <mergeCell ref="B395:H395"/>
    <mergeCell ref="I395:K395"/>
    <mergeCell ref="B390:H390"/>
    <mergeCell ref="I390:K390"/>
    <mergeCell ref="B391:H391"/>
    <mergeCell ref="I391:K391"/>
    <mergeCell ref="B392:H392"/>
    <mergeCell ref="I392:K392"/>
    <mergeCell ref="A384:U384"/>
    <mergeCell ref="A386:L386"/>
    <mergeCell ref="B388:H388"/>
    <mergeCell ref="I388:K388"/>
    <mergeCell ref="B389:H389"/>
    <mergeCell ref="I389:K389"/>
    <mergeCell ref="B379:H379"/>
    <mergeCell ref="I379:K379"/>
    <mergeCell ref="B380:H380"/>
    <mergeCell ref="I380:K380"/>
    <mergeCell ref="A383:M383"/>
    <mergeCell ref="P383:V383"/>
    <mergeCell ref="B376:H376"/>
    <mergeCell ref="I376:K376"/>
    <mergeCell ref="B377:H377"/>
    <mergeCell ref="I377:K377"/>
    <mergeCell ref="B378:H378"/>
    <mergeCell ref="I378:K378"/>
    <mergeCell ref="B373:H373"/>
    <mergeCell ref="I373:K373"/>
    <mergeCell ref="B374:H374"/>
    <mergeCell ref="I374:K374"/>
    <mergeCell ref="B375:H375"/>
    <mergeCell ref="I375:K375"/>
    <mergeCell ref="B370:H370"/>
    <mergeCell ref="I370:K370"/>
    <mergeCell ref="B371:H371"/>
    <mergeCell ref="I371:K371"/>
    <mergeCell ref="B372:H372"/>
    <mergeCell ref="I372:K372"/>
    <mergeCell ref="B367:H367"/>
    <mergeCell ref="I367:K367"/>
    <mergeCell ref="B368:H368"/>
    <mergeCell ref="I368:K368"/>
    <mergeCell ref="B369:H369"/>
    <mergeCell ref="I369:K369"/>
    <mergeCell ref="B364:H364"/>
    <mergeCell ref="I364:K364"/>
    <mergeCell ref="B365:H365"/>
    <mergeCell ref="I365:K365"/>
    <mergeCell ref="B366:H366"/>
    <mergeCell ref="I366:K366"/>
    <mergeCell ref="B361:H361"/>
    <mergeCell ref="I361:K361"/>
    <mergeCell ref="B362:H362"/>
    <mergeCell ref="I362:K362"/>
    <mergeCell ref="B363:H363"/>
    <mergeCell ref="I363:K363"/>
    <mergeCell ref="B358:H358"/>
    <mergeCell ref="I358:K358"/>
    <mergeCell ref="B359:H359"/>
    <mergeCell ref="I359:K359"/>
    <mergeCell ref="B360:H360"/>
    <mergeCell ref="I360:K360"/>
    <mergeCell ref="B355:H355"/>
    <mergeCell ref="I355:K355"/>
    <mergeCell ref="B356:H356"/>
    <mergeCell ref="I356:K356"/>
    <mergeCell ref="B357:H357"/>
    <mergeCell ref="I357:K357"/>
    <mergeCell ref="B352:H352"/>
    <mergeCell ref="I352:K352"/>
    <mergeCell ref="B353:H353"/>
    <mergeCell ref="I353:K353"/>
    <mergeCell ref="B354:H354"/>
    <mergeCell ref="I354:K354"/>
    <mergeCell ref="B349:H349"/>
    <mergeCell ref="I349:K349"/>
    <mergeCell ref="B350:H350"/>
    <mergeCell ref="I350:K350"/>
    <mergeCell ref="B351:H351"/>
    <mergeCell ref="I351:K351"/>
    <mergeCell ref="B346:H346"/>
    <mergeCell ref="I346:K346"/>
    <mergeCell ref="B347:H347"/>
    <mergeCell ref="I347:K347"/>
    <mergeCell ref="B348:H348"/>
    <mergeCell ref="I348:K348"/>
    <mergeCell ref="B343:H343"/>
    <mergeCell ref="I343:K343"/>
    <mergeCell ref="B344:H344"/>
    <mergeCell ref="I344:K344"/>
    <mergeCell ref="B345:H345"/>
    <mergeCell ref="I345:K345"/>
    <mergeCell ref="B340:H340"/>
    <mergeCell ref="I340:K340"/>
    <mergeCell ref="B341:H341"/>
    <mergeCell ref="I341:K341"/>
    <mergeCell ref="B342:H342"/>
    <mergeCell ref="I342:K342"/>
    <mergeCell ref="B337:H337"/>
    <mergeCell ref="I337:K337"/>
    <mergeCell ref="B338:H338"/>
    <mergeCell ref="I338:K338"/>
    <mergeCell ref="B339:H339"/>
    <mergeCell ref="I339:K339"/>
    <mergeCell ref="B334:H334"/>
    <mergeCell ref="I334:K334"/>
    <mergeCell ref="B335:H335"/>
    <mergeCell ref="I335:K335"/>
    <mergeCell ref="B336:H336"/>
    <mergeCell ref="I336:K336"/>
    <mergeCell ref="B331:H331"/>
    <mergeCell ref="I331:K331"/>
    <mergeCell ref="B332:H332"/>
    <mergeCell ref="I332:K332"/>
    <mergeCell ref="B333:H333"/>
    <mergeCell ref="I333:K333"/>
    <mergeCell ref="B328:H328"/>
    <mergeCell ref="I328:K328"/>
    <mergeCell ref="B329:H329"/>
    <mergeCell ref="I329:K329"/>
    <mergeCell ref="B330:H330"/>
    <mergeCell ref="I330:K330"/>
    <mergeCell ref="B325:H325"/>
    <mergeCell ref="I325:K325"/>
    <mergeCell ref="B326:H326"/>
    <mergeCell ref="I326:K326"/>
    <mergeCell ref="B327:H327"/>
    <mergeCell ref="I327:K327"/>
    <mergeCell ref="A319:M319"/>
    <mergeCell ref="P319:V319"/>
    <mergeCell ref="A320:U320"/>
    <mergeCell ref="A322:L322"/>
    <mergeCell ref="B324:H324"/>
    <mergeCell ref="I324:K324"/>
    <mergeCell ref="B314:H314"/>
    <mergeCell ref="I314:K314"/>
    <mergeCell ref="B315:H315"/>
    <mergeCell ref="I315:K315"/>
    <mergeCell ref="B316:H316"/>
    <mergeCell ref="I316:K316"/>
    <mergeCell ref="B311:H311"/>
    <mergeCell ref="I311:K311"/>
    <mergeCell ref="B312:H312"/>
    <mergeCell ref="I312:K312"/>
    <mergeCell ref="B313:H313"/>
    <mergeCell ref="I313:K313"/>
    <mergeCell ref="B308:H308"/>
    <mergeCell ref="I308:K308"/>
    <mergeCell ref="B309:H309"/>
    <mergeCell ref="I309:K309"/>
    <mergeCell ref="B310:H310"/>
    <mergeCell ref="I310:K310"/>
    <mergeCell ref="B305:H305"/>
    <mergeCell ref="I305:K305"/>
    <mergeCell ref="B306:H306"/>
    <mergeCell ref="I306:K306"/>
    <mergeCell ref="B307:H307"/>
    <mergeCell ref="I307:K307"/>
    <mergeCell ref="B302:H302"/>
    <mergeCell ref="I302:K302"/>
    <mergeCell ref="B303:H303"/>
    <mergeCell ref="I303:K303"/>
    <mergeCell ref="B304:H304"/>
    <mergeCell ref="I304:K304"/>
    <mergeCell ref="B299:H299"/>
    <mergeCell ref="I299:K299"/>
    <mergeCell ref="B300:H300"/>
    <mergeCell ref="I300:K300"/>
    <mergeCell ref="B301:H301"/>
    <mergeCell ref="I301:K301"/>
    <mergeCell ref="B296:H296"/>
    <mergeCell ref="I296:K296"/>
    <mergeCell ref="B297:H297"/>
    <mergeCell ref="I297:K297"/>
    <mergeCell ref="B298:H298"/>
    <mergeCell ref="I298:K298"/>
    <mergeCell ref="B293:H293"/>
    <mergeCell ref="I293:K293"/>
    <mergeCell ref="B294:H294"/>
    <mergeCell ref="I294:K294"/>
    <mergeCell ref="B295:H295"/>
    <mergeCell ref="I295:K295"/>
    <mergeCell ref="B290:H290"/>
    <mergeCell ref="I290:K290"/>
    <mergeCell ref="B291:H291"/>
    <mergeCell ref="I291:K291"/>
    <mergeCell ref="B292:H292"/>
    <mergeCell ref="I292:K292"/>
    <mergeCell ref="B287:H287"/>
    <mergeCell ref="I287:K287"/>
    <mergeCell ref="B288:H288"/>
    <mergeCell ref="I288:K288"/>
    <mergeCell ref="B289:H289"/>
    <mergeCell ref="I289:K289"/>
    <mergeCell ref="B284:H284"/>
    <mergeCell ref="I284:K284"/>
    <mergeCell ref="B285:H285"/>
    <mergeCell ref="I285:K285"/>
    <mergeCell ref="B286:H286"/>
    <mergeCell ref="I286:K286"/>
    <mergeCell ref="B281:H281"/>
    <mergeCell ref="I281:K281"/>
    <mergeCell ref="B282:H282"/>
    <mergeCell ref="I282:K282"/>
    <mergeCell ref="B283:H283"/>
    <mergeCell ref="I283:K283"/>
    <mergeCell ref="B278:H278"/>
    <mergeCell ref="I278:K278"/>
    <mergeCell ref="B279:H279"/>
    <mergeCell ref="I279:K279"/>
    <mergeCell ref="B280:H280"/>
    <mergeCell ref="I280:K280"/>
    <mergeCell ref="B275:H275"/>
    <mergeCell ref="I275:K275"/>
    <mergeCell ref="B276:H276"/>
    <mergeCell ref="I276:K276"/>
    <mergeCell ref="B277:H277"/>
    <mergeCell ref="I277:K277"/>
    <mergeCell ref="B272:H272"/>
    <mergeCell ref="I272:K272"/>
    <mergeCell ref="B273:H273"/>
    <mergeCell ref="I273:K273"/>
    <mergeCell ref="B274:H274"/>
    <mergeCell ref="I274:K274"/>
    <mergeCell ref="B269:H269"/>
    <mergeCell ref="I269:K269"/>
    <mergeCell ref="B270:H270"/>
    <mergeCell ref="I270:K270"/>
    <mergeCell ref="B271:H271"/>
    <mergeCell ref="I271:K271"/>
    <mergeCell ref="B266:H266"/>
    <mergeCell ref="I266:K266"/>
    <mergeCell ref="B267:H267"/>
    <mergeCell ref="I267:K267"/>
    <mergeCell ref="B268:H268"/>
    <mergeCell ref="I268:K268"/>
    <mergeCell ref="B263:H263"/>
    <mergeCell ref="I263:K263"/>
    <mergeCell ref="B264:H264"/>
    <mergeCell ref="I264:K264"/>
    <mergeCell ref="B265:H265"/>
    <mergeCell ref="I265:K265"/>
    <mergeCell ref="B260:H260"/>
    <mergeCell ref="I260:K260"/>
    <mergeCell ref="B261:H261"/>
    <mergeCell ref="I261:K261"/>
    <mergeCell ref="B262:H262"/>
    <mergeCell ref="I262:K262"/>
    <mergeCell ref="B252:H252"/>
    <mergeCell ref="I252:K252"/>
    <mergeCell ref="A255:M255"/>
    <mergeCell ref="P255:V255"/>
    <mergeCell ref="A256:U256"/>
    <mergeCell ref="A258:L258"/>
    <mergeCell ref="B249:H249"/>
    <mergeCell ref="I249:K249"/>
    <mergeCell ref="B250:H250"/>
    <mergeCell ref="I250:K250"/>
    <mergeCell ref="B251:H251"/>
    <mergeCell ref="I251:K251"/>
    <mergeCell ref="B246:H246"/>
    <mergeCell ref="I246:K246"/>
    <mergeCell ref="B247:H247"/>
    <mergeCell ref="I247:K247"/>
    <mergeCell ref="B248:H248"/>
    <mergeCell ref="I248:K248"/>
    <mergeCell ref="B243:H243"/>
    <mergeCell ref="I243:K243"/>
    <mergeCell ref="B244:H244"/>
    <mergeCell ref="I244:K244"/>
    <mergeCell ref="B245:H245"/>
    <mergeCell ref="I245:K245"/>
    <mergeCell ref="B240:H240"/>
    <mergeCell ref="I240:K240"/>
    <mergeCell ref="B241:H241"/>
    <mergeCell ref="I241:K241"/>
    <mergeCell ref="B242:H242"/>
    <mergeCell ref="I242:K242"/>
    <mergeCell ref="B237:H237"/>
    <mergeCell ref="I237:K237"/>
    <mergeCell ref="B238:H238"/>
    <mergeCell ref="I238:K238"/>
    <mergeCell ref="B239:H239"/>
    <mergeCell ref="I239:K239"/>
    <mergeCell ref="B234:H234"/>
    <mergeCell ref="I234:K234"/>
    <mergeCell ref="B235:H235"/>
    <mergeCell ref="I235:K235"/>
    <mergeCell ref="B236:H236"/>
    <mergeCell ref="I236:K236"/>
    <mergeCell ref="B231:H231"/>
    <mergeCell ref="I231:K231"/>
    <mergeCell ref="B232:H232"/>
    <mergeCell ref="I232:K232"/>
    <mergeCell ref="B233:H233"/>
    <mergeCell ref="I233:K233"/>
    <mergeCell ref="B228:H228"/>
    <mergeCell ref="I228:K228"/>
    <mergeCell ref="B229:H229"/>
    <mergeCell ref="I229:K229"/>
    <mergeCell ref="B230:H230"/>
    <mergeCell ref="I230:K230"/>
    <mergeCell ref="B225:H225"/>
    <mergeCell ref="I225:K225"/>
    <mergeCell ref="B226:H226"/>
    <mergeCell ref="I226:K226"/>
    <mergeCell ref="B227:H227"/>
    <mergeCell ref="I227:K227"/>
    <mergeCell ref="B222:H222"/>
    <mergeCell ref="I222:K222"/>
    <mergeCell ref="B223:H223"/>
    <mergeCell ref="I223:K223"/>
    <mergeCell ref="B224:H224"/>
    <mergeCell ref="I224:K224"/>
    <mergeCell ref="B219:H219"/>
    <mergeCell ref="I219:K219"/>
    <mergeCell ref="B220:H220"/>
    <mergeCell ref="I220:K220"/>
    <mergeCell ref="B221:H221"/>
    <mergeCell ref="I221:K221"/>
    <mergeCell ref="B216:H216"/>
    <mergeCell ref="I216:K216"/>
    <mergeCell ref="B217:H217"/>
    <mergeCell ref="I217:K217"/>
    <mergeCell ref="B218:H218"/>
    <mergeCell ref="I218:K218"/>
    <mergeCell ref="B213:H213"/>
    <mergeCell ref="I213:K213"/>
    <mergeCell ref="B214:H214"/>
    <mergeCell ref="I214:K214"/>
    <mergeCell ref="B215:H215"/>
    <mergeCell ref="I215:K215"/>
    <mergeCell ref="B210:H210"/>
    <mergeCell ref="I210:K210"/>
    <mergeCell ref="B211:H211"/>
    <mergeCell ref="I211:K211"/>
    <mergeCell ref="B212:H212"/>
    <mergeCell ref="I212:K212"/>
    <mergeCell ref="B207:H207"/>
    <mergeCell ref="I207:K207"/>
    <mergeCell ref="B208:H208"/>
    <mergeCell ref="I208:K208"/>
    <mergeCell ref="B209:H209"/>
    <mergeCell ref="I209:K209"/>
    <mergeCell ref="B204:H204"/>
    <mergeCell ref="I204:K204"/>
    <mergeCell ref="B205:H205"/>
    <mergeCell ref="I205:K205"/>
    <mergeCell ref="B206:H206"/>
    <mergeCell ref="I206:K206"/>
    <mergeCell ref="B201:H201"/>
    <mergeCell ref="I201:K201"/>
    <mergeCell ref="B202:H202"/>
    <mergeCell ref="I202:K202"/>
    <mergeCell ref="B203:H203"/>
    <mergeCell ref="I203:K203"/>
    <mergeCell ref="B198:H198"/>
    <mergeCell ref="I198:K198"/>
    <mergeCell ref="B199:H199"/>
    <mergeCell ref="I199:K199"/>
    <mergeCell ref="B200:H200"/>
    <mergeCell ref="I200:K200"/>
    <mergeCell ref="A192:U192"/>
    <mergeCell ref="A194:L194"/>
    <mergeCell ref="B196:H196"/>
    <mergeCell ref="I196:K196"/>
    <mergeCell ref="B197:H197"/>
    <mergeCell ref="I197:K197"/>
    <mergeCell ref="B187:H187"/>
    <mergeCell ref="I187:K187"/>
    <mergeCell ref="B188:H188"/>
    <mergeCell ref="I188:K188"/>
    <mergeCell ref="A191:M191"/>
    <mergeCell ref="P191:V191"/>
    <mergeCell ref="B184:H184"/>
    <mergeCell ref="I184:K184"/>
    <mergeCell ref="B185:H185"/>
    <mergeCell ref="I185:K185"/>
    <mergeCell ref="B186:H186"/>
    <mergeCell ref="I186:K186"/>
    <mergeCell ref="B181:H181"/>
    <mergeCell ref="I181:K181"/>
    <mergeCell ref="B182:H182"/>
    <mergeCell ref="I182:K182"/>
    <mergeCell ref="B183:H183"/>
    <mergeCell ref="I183:K183"/>
    <mergeCell ref="B178:H178"/>
    <mergeCell ref="I178:K178"/>
    <mergeCell ref="B179:H179"/>
    <mergeCell ref="I179:K179"/>
    <mergeCell ref="B180:H180"/>
    <mergeCell ref="I180:K180"/>
    <mergeCell ref="B175:H175"/>
    <mergeCell ref="I175:K175"/>
    <mergeCell ref="B176:H176"/>
    <mergeCell ref="I176:K176"/>
    <mergeCell ref="B177:H177"/>
    <mergeCell ref="I177:K177"/>
    <mergeCell ref="B172:H172"/>
    <mergeCell ref="I172:K172"/>
    <mergeCell ref="B173:H173"/>
    <mergeCell ref="I173:K173"/>
    <mergeCell ref="B174:H174"/>
    <mergeCell ref="I174:K174"/>
    <mergeCell ref="B169:H169"/>
    <mergeCell ref="I169:K169"/>
    <mergeCell ref="B170:H170"/>
    <mergeCell ref="I170:K170"/>
    <mergeCell ref="B171:H171"/>
    <mergeCell ref="I171:K171"/>
    <mergeCell ref="B166:H166"/>
    <mergeCell ref="I166:K166"/>
    <mergeCell ref="B167:H167"/>
    <mergeCell ref="I167:K167"/>
    <mergeCell ref="B168:H168"/>
    <mergeCell ref="I168:K168"/>
    <mergeCell ref="B163:H163"/>
    <mergeCell ref="I163:K163"/>
    <mergeCell ref="B164:H164"/>
    <mergeCell ref="I164:K164"/>
    <mergeCell ref="B165:H165"/>
    <mergeCell ref="I165:K165"/>
    <mergeCell ref="B160:H160"/>
    <mergeCell ref="I160:K160"/>
    <mergeCell ref="B161:H161"/>
    <mergeCell ref="I161:K161"/>
    <mergeCell ref="B162:H162"/>
    <mergeCell ref="I162:K162"/>
    <mergeCell ref="B157:H157"/>
    <mergeCell ref="I157:K157"/>
    <mergeCell ref="B158:H158"/>
    <mergeCell ref="I158:K158"/>
    <mergeCell ref="B159:H159"/>
    <mergeCell ref="I159:K159"/>
    <mergeCell ref="B154:H154"/>
    <mergeCell ref="I154:K154"/>
    <mergeCell ref="B155:H155"/>
    <mergeCell ref="I155:K155"/>
    <mergeCell ref="B156:H156"/>
    <mergeCell ref="I156:K156"/>
    <mergeCell ref="B151:H151"/>
    <mergeCell ref="I151:K151"/>
    <mergeCell ref="B152:H152"/>
    <mergeCell ref="I152:K152"/>
    <mergeCell ref="B153:H153"/>
    <mergeCell ref="I153:K153"/>
    <mergeCell ref="B148:H148"/>
    <mergeCell ref="I148:K148"/>
    <mergeCell ref="B149:H149"/>
    <mergeCell ref="I149:K149"/>
    <mergeCell ref="B150:H150"/>
    <mergeCell ref="I150:K150"/>
    <mergeCell ref="B145:H145"/>
    <mergeCell ref="I145:K145"/>
    <mergeCell ref="B146:H146"/>
    <mergeCell ref="I146:K146"/>
    <mergeCell ref="B147:H147"/>
    <mergeCell ref="I147:K147"/>
    <mergeCell ref="B142:H142"/>
    <mergeCell ref="I142:K142"/>
    <mergeCell ref="B143:H143"/>
    <mergeCell ref="I143:K143"/>
    <mergeCell ref="B144:H144"/>
    <mergeCell ref="I144:K144"/>
    <mergeCell ref="B139:H139"/>
    <mergeCell ref="I139:K139"/>
    <mergeCell ref="B140:H140"/>
    <mergeCell ref="I140:K140"/>
    <mergeCell ref="B141:H141"/>
    <mergeCell ref="I141:K141"/>
    <mergeCell ref="B135:H135"/>
    <mergeCell ref="I135:K135"/>
    <mergeCell ref="B136:H136"/>
    <mergeCell ref="I136:K137"/>
    <mergeCell ref="B138:H138"/>
    <mergeCell ref="I138:K138"/>
    <mergeCell ref="B132:H132"/>
    <mergeCell ref="I132:K132"/>
    <mergeCell ref="B133:H133"/>
    <mergeCell ref="I133:K133"/>
    <mergeCell ref="B134:H134"/>
    <mergeCell ref="I134:K134"/>
    <mergeCell ref="B124:H124"/>
    <mergeCell ref="I124:K124"/>
    <mergeCell ref="A127:M127"/>
    <mergeCell ref="P127:V127"/>
    <mergeCell ref="A128:U128"/>
    <mergeCell ref="A130:L130"/>
    <mergeCell ref="B121:H121"/>
    <mergeCell ref="I121:K121"/>
    <mergeCell ref="B122:H122"/>
    <mergeCell ref="I122:K122"/>
    <mergeCell ref="B123:H123"/>
    <mergeCell ref="I123:K123"/>
    <mergeCell ref="B118:H118"/>
    <mergeCell ref="I118:K118"/>
    <mergeCell ref="B119:H119"/>
    <mergeCell ref="I119:K119"/>
    <mergeCell ref="B120:H120"/>
    <mergeCell ref="I120:K120"/>
    <mergeCell ref="B115:H115"/>
    <mergeCell ref="I115:K115"/>
    <mergeCell ref="B116:H116"/>
    <mergeCell ref="I116:K116"/>
    <mergeCell ref="B117:H117"/>
    <mergeCell ref="I117:K117"/>
    <mergeCell ref="B112:H112"/>
    <mergeCell ref="I112:K112"/>
    <mergeCell ref="B113:H113"/>
    <mergeCell ref="I113:K113"/>
    <mergeCell ref="B114:H114"/>
    <mergeCell ref="I114:K114"/>
    <mergeCell ref="B109:H109"/>
    <mergeCell ref="I109:K109"/>
    <mergeCell ref="B110:H110"/>
    <mergeCell ref="I110:K110"/>
    <mergeCell ref="B111:H111"/>
    <mergeCell ref="I111:K111"/>
    <mergeCell ref="B106:H106"/>
    <mergeCell ref="I106:K106"/>
    <mergeCell ref="B107:H107"/>
    <mergeCell ref="I107:K107"/>
    <mergeCell ref="B108:H108"/>
    <mergeCell ref="I108:K108"/>
    <mergeCell ref="B103:H103"/>
    <mergeCell ref="I103:K103"/>
    <mergeCell ref="B104:H104"/>
    <mergeCell ref="I104:K104"/>
    <mergeCell ref="B105:H105"/>
    <mergeCell ref="I105:K105"/>
    <mergeCell ref="B100:H100"/>
    <mergeCell ref="I100:K100"/>
    <mergeCell ref="B101:H101"/>
    <mergeCell ref="I101:K101"/>
    <mergeCell ref="B102:H102"/>
    <mergeCell ref="I102:K102"/>
    <mergeCell ref="B97:H97"/>
    <mergeCell ref="I97:K97"/>
    <mergeCell ref="B98:H98"/>
    <mergeCell ref="I98:K98"/>
    <mergeCell ref="B99:H99"/>
    <mergeCell ref="I99:K99"/>
    <mergeCell ref="B94:H94"/>
    <mergeCell ref="I94:K94"/>
    <mergeCell ref="B95:H95"/>
    <mergeCell ref="I95:K95"/>
    <mergeCell ref="B96:H96"/>
    <mergeCell ref="I96:K96"/>
    <mergeCell ref="B91:H91"/>
    <mergeCell ref="I91:K91"/>
    <mergeCell ref="B92:H92"/>
    <mergeCell ref="I92:K92"/>
    <mergeCell ref="B93:H93"/>
    <mergeCell ref="I93:K93"/>
    <mergeCell ref="B88:H88"/>
    <mergeCell ref="I88:K88"/>
    <mergeCell ref="B89:H89"/>
    <mergeCell ref="I89:K89"/>
    <mergeCell ref="B90:H90"/>
    <mergeCell ref="I90:K90"/>
    <mergeCell ref="B85:H85"/>
    <mergeCell ref="I85:K85"/>
    <mergeCell ref="B86:H86"/>
    <mergeCell ref="I86:K86"/>
    <mergeCell ref="B87:H87"/>
    <mergeCell ref="I87:K87"/>
    <mergeCell ref="B82:H82"/>
    <mergeCell ref="I82:K82"/>
    <mergeCell ref="B83:H83"/>
    <mergeCell ref="I83:K83"/>
    <mergeCell ref="B84:H84"/>
    <mergeCell ref="I84:K84"/>
    <mergeCell ref="B79:H79"/>
    <mergeCell ref="I79:K79"/>
    <mergeCell ref="B80:H80"/>
    <mergeCell ref="I80:K80"/>
    <mergeCell ref="B81:H81"/>
    <mergeCell ref="I81:K81"/>
    <mergeCell ref="B76:H76"/>
    <mergeCell ref="I76:K76"/>
    <mergeCell ref="B77:H77"/>
    <mergeCell ref="I77:K77"/>
    <mergeCell ref="B78:H78"/>
    <mergeCell ref="I78:K78"/>
    <mergeCell ref="B73:H73"/>
    <mergeCell ref="I73:K73"/>
    <mergeCell ref="B74:H74"/>
    <mergeCell ref="I74:K74"/>
    <mergeCell ref="B75:H75"/>
    <mergeCell ref="I75:K75"/>
    <mergeCell ref="B70:H70"/>
    <mergeCell ref="I70:K70"/>
    <mergeCell ref="B71:H71"/>
    <mergeCell ref="I71:K71"/>
    <mergeCell ref="B72:H72"/>
    <mergeCell ref="I72:K72"/>
    <mergeCell ref="A64:U64"/>
    <mergeCell ref="A66:L66"/>
    <mergeCell ref="B68:H68"/>
    <mergeCell ref="I68:K68"/>
    <mergeCell ref="B69:H69"/>
    <mergeCell ref="I69:K69"/>
    <mergeCell ref="B59:H59"/>
    <mergeCell ref="I59:K59"/>
    <mergeCell ref="B60:H60"/>
    <mergeCell ref="I60:K60"/>
    <mergeCell ref="A63:M63"/>
    <mergeCell ref="P63:V63"/>
    <mergeCell ref="B56:H56"/>
    <mergeCell ref="I56:K56"/>
    <mergeCell ref="B57:H57"/>
    <mergeCell ref="I57:K57"/>
    <mergeCell ref="B58:H58"/>
    <mergeCell ref="I58:K58"/>
    <mergeCell ref="B53:H53"/>
    <mergeCell ref="I53:K53"/>
    <mergeCell ref="B54:H54"/>
    <mergeCell ref="I54:K54"/>
    <mergeCell ref="B55:H55"/>
    <mergeCell ref="I55:K55"/>
    <mergeCell ref="B50:H50"/>
    <mergeCell ref="I50:K50"/>
    <mergeCell ref="B51:H51"/>
    <mergeCell ref="I51:K51"/>
    <mergeCell ref="B52:H52"/>
    <mergeCell ref="I52:K52"/>
    <mergeCell ref="B47:H47"/>
    <mergeCell ref="I47:K47"/>
    <mergeCell ref="B48:H48"/>
    <mergeCell ref="I48:K48"/>
    <mergeCell ref="B49:H49"/>
    <mergeCell ref="I49:K49"/>
    <mergeCell ref="B44:H44"/>
    <mergeCell ref="I44:K44"/>
    <mergeCell ref="B45:H45"/>
    <mergeCell ref="I45:K45"/>
    <mergeCell ref="B46:H46"/>
    <mergeCell ref="I46:K46"/>
    <mergeCell ref="B41:H41"/>
    <mergeCell ref="I41:K41"/>
    <mergeCell ref="B42:H42"/>
    <mergeCell ref="I42:K42"/>
    <mergeCell ref="B43:H43"/>
    <mergeCell ref="I43:K43"/>
    <mergeCell ref="B38:H38"/>
    <mergeCell ref="I38:K38"/>
    <mergeCell ref="B39:H39"/>
    <mergeCell ref="I39:K39"/>
    <mergeCell ref="B40:H40"/>
    <mergeCell ref="I40:K40"/>
    <mergeCell ref="B35:H35"/>
    <mergeCell ref="I35:K35"/>
    <mergeCell ref="B36:H36"/>
    <mergeCell ref="I36:K36"/>
    <mergeCell ref="B37:H37"/>
    <mergeCell ref="I37:K37"/>
    <mergeCell ref="B32:H32"/>
    <mergeCell ref="I32:K32"/>
    <mergeCell ref="B33:H33"/>
    <mergeCell ref="I33:K33"/>
    <mergeCell ref="B34:H34"/>
    <mergeCell ref="I34:K34"/>
    <mergeCell ref="B29:H29"/>
    <mergeCell ref="I29:K29"/>
    <mergeCell ref="B30:H30"/>
    <mergeCell ref="I30:K30"/>
    <mergeCell ref="B31:H31"/>
    <mergeCell ref="I31:K31"/>
    <mergeCell ref="B26:H26"/>
    <mergeCell ref="I26:K26"/>
    <mergeCell ref="B27:H27"/>
    <mergeCell ref="I27:K27"/>
    <mergeCell ref="B28:H28"/>
    <mergeCell ref="I28:K28"/>
    <mergeCell ref="B23:H23"/>
    <mergeCell ref="I23:K23"/>
    <mergeCell ref="B24:H24"/>
    <mergeCell ref="I24:K24"/>
    <mergeCell ref="B25:H25"/>
    <mergeCell ref="I25:K25"/>
    <mergeCell ref="B20:H20"/>
    <mergeCell ref="I20:K20"/>
    <mergeCell ref="B21:H21"/>
    <mergeCell ref="I21:K21"/>
    <mergeCell ref="B22:H22"/>
    <mergeCell ref="I22:K22"/>
    <mergeCell ref="B17:H17"/>
    <mergeCell ref="I17:K17"/>
    <mergeCell ref="B18:H18"/>
    <mergeCell ref="I18:K18"/>
    <mergeCell ref="B19:H19"/>
    <mergeCell ref="I19:K19"/>
    <mergeCell ref="B14:H14"/>
    <mergeCell ref="I14:K14"/>
    <mergeCell ref="B15:H15"/>
    <mergeCell ref="I15:K15"/>
    <mergeCell ref="B16:H16"/>
    <mergeCell ref="I16:K16"/>
    <mergeCell ref="B11:H11"/>
    <mergeCell ref="I11:K11"/>
    <mergeCell ref="B12:H12"/>
    <mergeCell ref="I12:K12"/>
    <mergeCell ref="B13:H13"/>
    <mergeCell ref="I13:K13"/>
    <mergeCell ref="B8:H8"/>
    <mergeCell ref="I8:K8"/>
    <mergeCell ref="B9:H9"/>
    <mergeCell ref="I9:K9"/>
    <mergeCell ref="B10:H10"/>
    <mergeCell ref="I10:K10"/>
    <mergeCell ref="B1:U1"/>
    <mergeCell ref="J2:S2"/>
    <mergeCell ref="A4:L4"/>
    <mergeCell ref="B6:H6"/>
    <mergeCell ref="I6:K6"/>
    <mergeCell ref="B7:H7"/>
    <mergeCell ref="I7:K7"/>
  </mergeCells>
  <pageMargins left="0.5" right="0.5" top="0.5" bottom="0.5" header="0" footer="0"/>
  <pageSetup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70"/>
  <sheetViews>
    <sheetView topLeftCell="B19" workbookViewId="0">
      <selection activeCell="H153" sqref="H153"/>
    </sheetView>
  </sheetViews>
  <sheetFormatPr defaultRowHeight="15" x14ac:dyDescent="0.25"/>
  <cols>
    <col min="1" max="1" width="7.28515625" hidden="1" customWidth="1"/>
    <col min="2" max="2" width="18.140625" customWidth="1"/>
    <col min="3" max="3" width="16" customWidth="1"/>
    <col min="4" max="5" width="18.28515625" customWidth="1"/>
    <col min="6" max="6" width="13.28515625" customWidth="1"/>
    <col min="7" max="7" width="9.140625" customWidth="1"/>
    <col min="8" max="8" width="15.85546875" customWidth="1"/>
    <col min="9" max="9" width="12.140625" customWidth="1"/>
    <col min="10" max="10" width="16.7109375" customWidth="1"/>
    <col min="11" max="11" width="12" customWidth="1"/>
    <col min="12" max="12" width="8.85546875" customWidth="1"/>
    <col min="13" max="13" width="10.7109375" customWidth="1"/>
    <col min="14" max="36" width="8.85546875" customWidth="1"/>
  </cols>
  <sheetData>
    <row r="1" spans="2:20" ht="18" x14ac:dyDescent="0.25">
      <c r="B1" s="83" t="s">
        <v>41</v>
      </c>
      <c r="C1" s="83"/>
      <c r="D1" s="83"/>
      <c r="E1" s="83"/>
      <c r="F1" s="83"/>
    </row>
    <row r="2" spans="2:20" x14ac:dyDescent="0.25">
      <c r="B2" s="84">
        <v>44092</v>
      </c>
      <c r="C2" s="84"/>
      <c r="D2" s="84"/>
      <c r="E2" s="84"/>
      <c r="F2" s="84"/>
    </row>
    <row r="3" spans="2:20" x14ac:dyDescent="0.25">
      <c r="O3" s="85" t="s">
        <v>42</v>
      </c>
      <c r="P3" s="86"/>
      <c r="Q3" s="87"/>
      <c r="R3" s="85" t="s">
        <v>43</v>
      </c>
      <c r="S3" s="86"/>
      <c r="T3" s="87"/>
    </row>
    <row r="4" spans="2:20" ht="15.75" x14ac:dyDescent="0.25">
      <c r="B4" s="88"/>
      <c r="C4" s="88"/>
      <c r="D4" s="88"/>
      <c r="E4" s="88"/>
      <c r="F4" s="88"/>
      <c r="J4" s="89" t="s">
        <v>44</v>
      </c>
      <c r="K4" s="89"/>
      <c r="L4" s="89"/>
      <c r="M4" s="89"/>
      <c r="O4" s="90" t="s">
        <v>45</v>
      </c>
      <c r="Q4" s="91"/>
      <c r="R4" s="92">
        <v>22</v>
      </c>
      <c r="T4" s="91"/>
    </row>
    <row r="5" spans="2:20" ht="15.75" thickBot="1" x14ac:dyDescent="0.3">
      <c r="B5" s="88" t="s">
        <v>46</v>
      </c>
      <c r="C5" s="88"/>
      <c r="D5" s="88"/>
      <c r="E5" s="88"/>
      <c r="F5" s="88"/>
      <c r="O5" s="90" t="s">
        <v>47</v>
      </c>
      <c r="Q5" s="91"/>
      <c r="R5" s="92">
        <v>25</v>
      </c>
      <c r="T5" s="91"/>
    </row>
    <row r="6" spans="2:20" x14ac:dyDescent="0.25">
      <c r="C6" s="93" t="s">
        <v>48</v>
      </c>
      <c r="D6" s="93" t="s">
        <v>49</v>
      </c>
      <c r="E6" s="93" t="s">
        <v>9</v>
      </c>
      <c r="J6" s="94"/>
      <c r="K6" s="95"/>
      <c r="L6" s="95"/>
      <c r="M6" s="96"/>
      <c r="O6" s="92">
        <v>17</v>
      </c>
      <c r="Q6" s="91"/>
      <c r="R6" s="92"/>
      <c r="T6" s="91"/>
    </row>
    <row r="7" spans="2:20" x14ac:dyDescent="0.25">
      <c r="C7" s="97"/>
      <c r="D7" s="98"/>
      <c r="E7" s="99"/>
      <c r="J7" s="100" t="s">
        <v>50</v>
      </c>
      <c r="K7" s="101">
        <f>353.27+436.7+165.64</f>
        <v>955.61</v>
      </c>
      <c r="L7" s="102">
        <f>43.4*54.59%</f>
        <v>23.692060000000001</v>
      </c>
      <c r="M7" s="103">
        <f>K7-L7</f>
        <v>931.91794000000004</v>
      </c>
      <c r="O7" s="92">
        <v>23</v>
      </c>
      <c r="Q7" s="91"/>
      <c r="R7" s="92"/>
      <c r="T7" s="91"/>
    </row>
    <row r="8" spans="2:20" x14ac:dyDescent="0.25">
      <c r="C8" s="104" t="s">
        <v>51</v>
      </c>
      <c r="D8" s="105">
        <v>0</v>
      </c>
      <c r="E8" s="106">
        <v>1707.04</v>
      </c>
      <c r="J8" s="107" t="s">
        <v>52</v>
      </c>
      <c r="K8" s="108">
        <f>394.48+400.35</f>
        <v>794.83</v>
      </c>
      <c r="L8" s="102">
        <f>43.4*45.41%</f>
        <v>19.707939999999997</v>
      </c>
      <c r="M8" s="103">
        <f>K8-L8</f>
        <v>775.12206000000003</v>
      </c>
      <c r="O8" s="109">
        <v>29</v>
      </c>
    </row>
    <row r="9" spans="2:20" x14ac:dyDescent="0.25">
      <c r="C9" s="110" t="s">
        <v>53</v>
      </c>
      <c r="D9" s="105">
        <v>0</v>
      </c>
      <c r="E9" s="111"/>
      <c r="J9" s="112"/>
      <c r="K9" s="113"/>
      <c r="L9" s="113"/>
      <c r="M9" s="103"/>
    </row>
    <row r="10" spans="2:20" x14ac:dyDescent="0.25">
      <c r="C10" s="114" t="s">
        <v>54</v>
      </c>
      <c r="D10" s="115"/>
      <c r="E10" s="116">
        <f>SUM(E8:E9)</f>
        <v>1707.04</v>
      </c>
      <c r="J10" s="112" t="s">
        <v>55</v>
      </c>
      <c r="K10" s="101">
        <f>SUM(K7:K8)</f>
        <v>1750.44</v>
      </c>
      <c r="L10" s="101">
        <f>SUM(L7:L8)</f>
        <v>43.4</v>
      </c>
      <c r="M10" s="101">
        <f>SUM(M7:M8)</f>
        <v>1707.04</v>
      </c>
    </row>
    <row r="11" spans="2:20" x14ac:dyDescent="0.25">
      <c r="C11" s="117"/>
      <c r="D11" s="118"/>
      <c r="E11" s="119"/>
      <c r="J11" s="112"/>
      <c r="K11" s="113"/>
      <c r="L11" s="113"/>
      <c r="M11" s="103"/>
    </row>
    <row r="12" spans="2:20" ht="15.75" thickBot="1" x14ac:dyDescent="0.3">
      <c r="F12" s="120"/>
      <c r="J12" s="121"/>
      <c r="K12" s="122"/>
      <c r="L12" s="122"/>
      <c r="M12" s="123"/>
    </row>
    <row r="16" spans="2:20" x14ac:dyDescent="0.25">
      <c r="D16" s="124"/>
      <c r="E16" s="125"/>
    </row>
    <row r="17" spans="2:9" x14ac:dyDescent="0.25">
      <c r="B17" s="88" t="s">
        <v>56</v>
      </c>
      <c r="C17" s="88"/>
      <c r="D17" s="88"/>
      <c r="E17" s="88"/>
      <c r="F17" s="88"/>
    </row>
    <row r="18" spans="2:9" x14ac:dyDescent="0.25">
      <c r="B18" s="88" t="s">
        <v>57</v>
      </c>
      <c r="C18" s="88"/>
      <c r="D18" s="88"/>
      <c r="E18" s="88"/>
      <c r="F18" s="88"/>
      <c r="G18" s="126"/>
    </row>
    <row r="19" spans="2:9" x14ac:dyDescent="0.25">
      <c r="B19" s="88" t="s">
        <v>58</v>
      </c>
      <c r="C19" s="88"/>
      <c r="D19" s="88"/>
      <c r="E19" s="88"/>
      <c r="F19" s="88"/>
      <c r="G19" s="126"/>
      <c r="I19" s="127"/>
    </row>
    <row r="20" spans="2:9" x14ac:dyDescent="0.25">
      <c r="B20" s="126"/>
      <c r="C20" s="126"/>
      <c r="D20" s="126"/>
      <c r="E20" s="126"/>
      <c r="F20" s="126"/>
      <c r="G20" s="126"/>
    </row>
    <row r="21" spans="2:9" x14ac:dyDescent="0.25">
      <c r="B21" s="93" t="s">
        <v>59</v>
      </c>
      <c r="C21" s="93" t="s">
        <v>60</v>
      </c>
      <c r="D21" s="93" t="s">
        <v>39</v>
      </c>
      <c r="E21" s="93" t="s">
        <v>61</v>
      </c>
      <c r="F21" s="93" t="s">
        <v>62</v>
      </c>
    </row>
    <row r="22" spans="2:9" hidden="1" x14ac:dyDescent="0.25">
      <c r="B22" s="128" t="s">
        <v>63</v>
      </c>
      <c r="C22" s="129"/>
      <c r="D22" s="128" t="s">
        <v>64</v>
      </c>
      <c r="E22" s="128" t="s">
        <v>65</v>
      </c>
      <c r="F22" s="130"/>
    </row>
    <row r="23" spans="2:9" hidden="1" x14ac:dyDescent="0.25">
      <c r="B23" s="128" t="s">
        <v>63</v>
      </c>
      <c r="C23" s="129"/>
      <c r="D23" s="128" t="s">
        <v>64</v>
      </c>
      <c r="E23" s="128" t="s">
        <v>65</v>
      </c>
      <c r="F23" s="130"/>
    </row>
    <row r="24" spans="2:9" hidden="1" x14ac:dyDescent="0.25">
      <c r="B24" s="128" t="s">
        <v>63</v>
      </c>
      <c r="C24" s="129"/>
      <c r="D24" s="128" t="s">
        <v>64</v>
      </c>
      <c r="E24" s="128" t="s">
        <v>65</v>
      </c>
      <c r="F24" s="130"/>
    </row>
    <row r="25" spans="2:9" hidden="1" x14ac:dyDescent="0.25">
      <c r="B25" s="128" t="s">
        <v>63</v>
      </c>
      <c r="C25" s="129"/>
      <c r="D25" s="128" t="s">
        <v>64</v>
      </c>
      <c r="E25" s="128" t="s">
        <v>65</v>
      </c>
      <c r="F25" s="130"/>
    </row>
    <row r="26" spans="2:9" hidden="1" x14ac:dyDescent="0.25">
      <c r="B26" s="128" t="s">
        <v>63</v>
      </c>
      <c r="C26" s="129"/>
      <c r="D26" s="128" t="s">
        <v>64</v>
      </c>
      <c r="E26" s="128" t="s">
        <v>65</v>
      </c>
      <c r="F26" s="130"/>
    </row>
    <row r="27" spans="2:9" hidden="1" x14ac:dyDescent="0.25">
      <c r="B27" s="128" t="s">
        <v>63</v>
      </c>
      <c r="C27" s="129"/>
      <c r="D27" s="128" t="s">
        <v>64</v>
      </c>
      <c r="E27" s="128" t="s">
        <v>65</v>
      </c>
      <c r="F27" s="130"/>
    </row>
    <row r="28" spans="2:9" hidden="1" x14ac:dyDescent="0.25">
      <c r="B28" s="128" t="s">
        <v>63</v>
      </c>
      <c r="C28" s="129"/>
      <c r="D28" s="128" t="s">
        <v>64</v>
      </c>
      <c r="E28" s="128" t="s">
        <v>65</v>
      </c>
      <c r="F28" s="130"/>
    </row>
    <row r="29" spans="2:9" hidden="1" x14ac:dyDescent="0.25">
      <c r="B29" s="128" t="s">
        <v>63</v>
      </c>
      <c r="C29" s="129"/>
      <c r="D29" s="128" t="s">
        <v>64</v>
      </c>
      <c r="E29" s="128" t="s">
        <v>65</v>
      </c>
      <c r="F29" s="130"/>
    </row>
    <row r="30" spans="2:9" hidden="1" x14ac:dyDescent="0.25">
      <c r="B30" s="128" t="s">
        <v>63</v>
      </c>
      <c r="C30" s="129"/>
      <c r="D30" s="128" t="s">
        <v>64</v>
      </c>
      <c r="E30" s="128" t="s">
        <v>65</v>
      </c>
      <c r="F30" s="130"/>
    </row>
    <row r="31" spans="2:9" hidden="1" x14ac:dyDescent="0.25">
      <c r="B31" s="128" t="s">
        <v>63</v>
      </c>
      <c r="C31" s="129"/>
      <c r="D31" s="131" t="s">
        <v>64</v>
      </c>
      <c r="E31" s="131" t="s">
        <v>65</v>
      </c>
      <c r="F31" s="130"/>
    </row>
    <row r="32" spans="2:9" hidden="1" x14ac:dyDescent="0.25">
      <c r="B32" s="128" t="s">
        <v>63</v>
      </c>
      <c r="C32" s="129"/>
      <c r="D32" s="131" t="s">
        <v>64</v>
      </c>
      <c r="E32" s="131" t="s">
        <v>65</v>
      </c>
      <c r="F32" s="130"/>
    </row>
    <row r="33" spans="2:11" hidden="1" x14ac:dyDescent="0.25">
      <c r="B33" s="128" t="s">
        <v>63</v>
      </c>
      <c r="C33" s="129"/>
      <c r="D33" s="131" t="s">
        <v>64</v>
      </c>
      <c r="E33" s="131" t="s">
        <v>65</v>
      </c>
      <c r="F33" s="130"/>
    </row>
    <row r="34" spans="2:11" hidden="1" x14ac:dyDescent="0.25">
      <c r="B34" s="128" t="s">
        <v>63</v>
      </c>
      <c r="C34" s="129"/>
      <c r="D34" s="131" t="s">
        <v>64</v>
      </c>
      <c r="E34" s="131" t="s">
        <v>65</v>
      </c>
      <c r="F34" s="130" t="s">
        <v>2</v>
      </c>
    </row>
    <row r="35" spans="2:11" hidden="1" x14ac:dyDescent="0.25">
      <c r="B35" s="128" t="s">
        <v>63</v>
      </c>
      <c r="C35" s="129"/>
      <c r="D35" s="131" t="s">
        <v>64</v>
      </c>
      <c r="E35" s="131" t="s">
        <v>65</v>
      </c>
      <c r="F35" s="130"/>
    </row>
    <row r="36" spans="2:11" hidden="1" x14ac:dyDescent="0.25">
      <c r="B36" s="128" t="s">
        <v>63</v>
      </c>
      <c r="C36" s="129"/>
      <c r="D36" s="131" t="s">
        <v>64</v>
      </c>
      <c r="E36" s="131" t="s">
        <v>65</v>
      </c>
      <c r="F36" s="130"/>
      <c r="K36" t="s">
        <v>2</v>
      </c>
    </row>
    <row r="37" spans="2:11" hidden="1" x14ac:dyDescent="0.25">
      <c r="B37" s="128" t="s">
        <v>63</v>
      </c>
      <c r="C37" s="129"/>
      <c r="D37" s="131" t="s">
        <v>64</v>
      </c>
      <c r="E37" s="131" t="s">
        <v>65</v>
      </c>
      <c r="F37" s="130"/>
    </row>
    <row r="38" spans="2:11" hidden="1" x14ac:dyDescent="0.25">
      <c r="B38" s="128" t="s">
        <v>63</v>
      </c>
      <c r="C38" s="129"/>
      <c r="D38" s="131" t="s">
        <v>64</v>
      </c>
      <c r="E38" s="131" t="s">
        <v>65</v>
      </c>
      <c r="F38" s="130"/>
    </row>
    <row r="39" spans="2:11" hidden="1" x14ac:dyDescent="0.25">
      <c r="B39" s="128" t="s">
        <v>63</v>
      </c>
      <c r="C39" s="129"/>
      <c r="D39" s="131" t="s">
        <v>64</v>
      </c>
      <c r="E39" s="131" t="s">
        <v>65</v>
      </c>
      <c r="F39" s="130"/>
    </row>
    <row r="40" spans="2:11" hidden="1" x14ac:dyDescent="0.25">
      <c r="B40" s="128" t="s">
        <v>63</v>
      </c>
      <c r="C40" s="129"/>
      <c r="D40" s="128" t="s">
        <v>64</v>
      </c>
      <c r="E40" s="128" t="s">
        <v>65</v>
      </c>
      <c r="F40" s="130"/>
    </row>
    <row r="41" spans="2:11" hidden="1" x14ac:dyDescent="0.25">
      <c r="B41" s="128" t="s">
        <v>63</v>
      </c>
      <c r="C41" s="129"/>
      <c r="D41" s="128" t="s">
        <v>64</v>
      </c>
      <c r="E41" s="128" t="s">
        <v>65</v>
      </c>
      <c r="F41" s="130"/>
    </row>
    <row r="42" spans="2:11" hidden="1" x14ac:dyDescent="0.25">
      <c r="B42" s="128" t="s">
        <v>63</v>
      </c>
      <c r="C42" s="129"/>
      <c r="D42" s="128" t="s">
        <v>64</v>
      </c>
      <c r="E42" s="128" t="s">
        <v>65</v>
      </c>
      <c r="F42" s="130"/>
    </row>
    <row r="43" spans="2:11" hidden="1" x14ac:dyDescent="0.25">
      <c r="B43" s="128" t="s">
        <v>66</v>
      </c>
      <c r="C43" s="129"/>
      <c r="D43" s="128" t="s">
        <v>64</v>
      </c>
      <c r="E43" s="128" t="s">
        <v>65</v>
      </c>
      <c r="F43" s="130"/>
    </row>
    <row r="44" spans="2:11" hidden="1" x14ac:dyDescent="0.25">
      <c r="B44" s="128" t="s">
        <v>66</v>
      </c>
      <c r="C44" s="129"/>
      <c r="D44" s="128" t="s">
        <v>64</v>
      </c>
      <c r="E44" s="128" t="s">
        <v>65</v>
      </c>
      <c r="F44" s="130"/>
    </row>
    <row r="45" spans="2:11" hidden="1" x14ac:dyDescent="0.25">
      <c r="B45" s="128" t="s">
        <v>66</v>
      </c>
      <c r="C45" s="129"/>
      <c r="D45" s="128" t="s">
        <v>64</v>
      </c>
      <c r="E45" s="128" t="s">
        <v>65</v>
      </c>
      <c r="F45" s="130"/>
    </row>
    <row r="46" spans="2:11" hidden="1" x14ac:dyDescent="0.25">
      <c r="B46" s="128" t="s">
        <v>66</v>
      </c>
      <c r="C46" s="129"/>
      <c r="D46" s="128" t="s">
        <v>64</v>
      </c>
      <c r="E46" s="128" t="s">
        <v>65</v>
      </c>
      <c r="F46" s="130"/>
    </row>
    <row r="47" spans="2:11" hidden="1" x14ac:dyDescent="0.25">
      <c r="B47" s="128" t="s">
        <v>66</v>
      </c>
      <c r="C47" s="129"/>
      <c r="D47" s="128" t="s">
        <v>64</v>
      </c>
      <c r="E47" s="128" t="s">
        <v>65</v>
      </c>
      <c r="F47" s="130"/>
    </row>
    <row r="48" spans="2:11" hidden="1" x14ac:dyDescent="0.25">
      <c r="B48" s="128" t="s">
        <v>66</v>
      </c>
      <c r="C48" s="129"/>
      <c r="D48" s="128" t="s">
        <v>64</v>
      </c>
      <c r="E48" s="128" t="s">
        <v>65</v>
      </c>
      <c r="F48" s="130"/>
    </row>
    <row r="49" spans="2:6" hidden="1" x14ac:dyDescent="0.25">
      <c r="B49" s="128" t="s">
        <v>66</v>
      </c>
      <c r="C49" s="129"/>
      <c r="D49" s="128" t="s">
        <v>64</v>
      </c>
      <c r="E49" s="128" t="s">
        <v>65</v>
      </c>
      <c r="F49" s="130"/>
    </row>
    <row r="50" spans="2:6" hidden="1" x14ac:dyDescent="0.25">
      <c r="B50" s="128" t="s">
        <v>66</v>
      </c>
      <c r="C50" s="129"/>
      <c r="D50" s="128" t="s">
        <v>64</v>
      </c>
      <c r="E50" s="128" t="s">
        <v>65</v>
      </c>
      <c r="F50" s="130"/>
    </row>
    <row r="51" spans="2:6" hidden="1" x14ac:dyDescent="0.25">
      <c r="B51" s="128" t="s">
        <v>66</v>
      </c>
      <c r="C51" s="129"/>
      <c r="D51" s="128" t="s">
        <v>64</v>
      </c>
      <c r="E51" s="128" t="s">
        <v>65</v>
      </c>
      <c r="F51" s="130"/>
    </row>
    <row r="52" spans="2:6" hidden="1" x14ac:dyDescent="0.25">
      <c r="B52" s="128" t="s">
        <v>66</v>
      </c>
      <c r="C52" s="129"/>
      <c r="D52" s="128" t="s">
        <v>64</v>
      </c>
      <c r="E52" s="128" t="s">
        <v>65</v>
      </c>
      <c r="F52" s="130"/>
    </row>
    <row r="53" spans="2:6" hidden="1" x14ac:dyDescent="0.25">
      <c r="B53" s="128" t="s">
        <v>66</v>
      </c>
      <c r="C53" s="129"/>
      <c r="D53" s="128" t="s">
        <v>64</v>
      </c>
      <c r="E53" s="128" t="s">
        <v>65</v>
      </c>
      <c r="F53" s="130"/>
    </row>
    <row r="54" spans="2:6" hidden="1" x14ac:dyDescent="0.25">
      <c r="B54" s="128" t="s">
        <v>66</v>
      </c>
      <c r="C54" s="129"/>
      <c r="D54" s="128" t="s">
        <v>64</v>
      </c>
      <c r="E54" s="128" t="s">
        <v>65</v>
      </c>
      <c r="F54" s="130"/>
    </row>
    <row r="55" spans="2:6" hidden="1" x14ac:dyDescent="0.25">
      <c r="B55" s="128" t="s">
        <v>66</v>
      </c>
      <c r="C55" s="129"/>
      <c r="D55" s="128" t="s">
        <v>64</v>
      </c>
      <c r="E55" s="128" t="s">
        <v>65</v>
      </c>
      <c r="F55" s="130"/>
    </row>
    <row r="56" spans="2:6" hidden="1" x14ac:dyDescent="0.25">
      <c r="B56" s="128" t="s">
        <v>66</v>
      </c>
      <c r="C56" s="129"/>
      <c r="D56" s="128" t="s">
        <v>64</v>
      </c>
      <c r="E56" s="128" t="s">
        <v>65</v>
      </c>
      <c r="F56" s="130"/>
    </row>
    <row r="57" spans="2:6" hidden="1" x14ac:dyDescent="0.25">
      <c r="B57" s="128" t="s">
        <v>66</v>
      </c>
      <c r="C57" s="129"/>
      <c r="D57" s="128" t="s">
        <v>64</v>
      </c>
      <c r="E57" s="128" t="s">
        <v>65</v>
      </c>
      <c r="F57" s="130"/>
    </row>
    <row r="58" spans="2:6" hidden="1" x14ac:dyDescent="0.25">
      <c r="B58" s="128" t="s">
        <v>66</v>
      </c>
      <c r="C58" s="129"/>
      <c r="D58" s="128" t="s">
        <v>64</v>
      </c>
      <c r="E58" s="128" t="s">
        <v>65</v>
      </c>
      <c r="F58" s="130"/>
    </row>
    <row r="59" spans="2:6" hidden="1" x14ac:dyDescent="0.25">
      <c r="B59" s="128" t="s">
        <v>66</v>
      </c>
      <c r="C59" s="129"/>
      <c r="D59" s="128" t="s">
        <v>64</v>
      </c>
      <c r="E59" s="128" t="s">
        <v>65</v>
      </c>
      <c r="F59" s="130"/>
    </row>
    <row r="60" spans="2:6" hidden="1" x14ac:dyDescent="0.25">
      <c r="B60" s="128" t="s">
        <v>66</v>
      </c>
      <c r="C60" s="129"/>
      <c r="D60" s="128" t="s">
        <v>64</v>
      </c>
      <c r="E60" s="128" t="s">
        <v>65</v>
      </c>
      <c r="F60" s="130"/>
    </row>
    <row r="61" spans="2:6" hidden="1" x14ac:dyDescent="0.25">
      <c r="B61" s="128" t="s">
        <v>66</v>
      </c>
      <c r="C61" s="129"/>
      <c r="D61" s="128" t="s">
        <v>64</v>
      </c>
      <c r="E61" s="128" t="s">
        <v>65</v>
      </c>
      <c r="F61" s="130"/>
    </row>
    <row r="62" spans="2:6" hidden="1" x14ac:dyDescent="0.25">
      <c r="B62" s="128" t="s">
        <v>66</v>
      </c>
      <c r="C62" s="129"/>
      <c r="D62" s="128" t="s">
        <v>64</v>
      </c>
      <c r="E62" s="128" t="s">
        <v>65</v>
      </c>
      <c r="F62" s="130"/>
    </row>
    <row r="63" spans="2:6" hidden="1" x14ac:dyDescent="0.25">
      <c r="B63" s="128" t="s">
        <v>66</v>
      </c>
      <c r="C63" s="129"/>
      <c r="D63" s="128" t="s">
        <v>64</v>
      </c>
      <c r="E63" s="128" t="s">
        <v>65</v>
      </c>
      <c r="F63" s="130"/>
    </row>
    <row r="64" spans="2:6" hidden="1" x14ac:dyDescent="0.25">
      <c r="B64" s="128" t="s">
        <v>66</v>
      </c>
      <c r="C64" s="129"/>
      <c r="D64" s="128" t="s">
        <v>64</v>
      </c>
      <c r="E64" s="128" t="s">
        <v>65</v>
      </c>
      <c r="F64" s="130"/>
    </row>
    <row r="65" spans="2:6" hidden="1" x14ac:dyDescent="0.25">
      <c r="B65" s="128" t="s">
        <v>66</v>
      </c>
      <c r="C65" s="129"/>
      <c r="D65" s="128" t="s">
        <v>64</v>
      </c>
      <c r="E65" s="128" t="s">
        <v>65</v>
      </c>
      <c r="F65" s="130"/>
    </row>
    <row r="66" spans="2:6" hidden="1" x14ac:dyDescent="0.25">
      <c r="B66" s="128"/>
      <c r="C66" s="129"/>
      <c r="D66" s="128"/>
      <c r="E66" s="128"/>
      <c r="F66" s="130"/>
    </row>
    <row r="67" spans="2:6" hidden="1" x14ac:dyDescent="0.25">
      <c r="B67" s="128" t="s">
        <v>67</v>
      </c>
      <c r="C67" s="129"/>
      <c r="D67" s="128" t="s">
        <v>64</v>
      </c>
      <c r="E67" s="128" t="s">
        <v>65</v>
      </c>
      <c r="F67" s="130"/>
    </row>
    <row r="68" spans="2:6" hidden="1" x14ac:dyDescent="0.25">
      <c r="B68" s="128" t="s">
        <v>67</v>
      </c>
      <c r="C68" s="129"/>
      <c r="D68" s="128" t="s">
        <v>64</v>
      </c>
      <c r="E68" s="128" t="s">
        <v>65</v>
      </c>
      <c r="F68" s="130"/>
    </row>
    <row r="69" spans="2:6" hidden="1" x14ac:dyDescent="0.25">
      <c r="B69" s="128" t="s">
        <v>67</v>
      </c>
      <c r="C69" s="129"/>
      <c r="D69" s="128" t="s">
        <v>64</v>
      </c>
      <c r="E69" s="128" t="s">
        <v>65</v>
      </c>
      <c r="F69" s="130"/>
    </row>
    <row r="70" spans="2:6" hidden="1" x14ac:dyDescent="0.25">
      <c r="B70" s="128" t="s">
        <v>67</v>
      </c>
      <c r="C70" s="129"/>
      <c r="D70" s="128" t="s">
        <v>64</v>
      </c>
      <c r="E70" s="128" t="s">
        <v>65</v>
      </c>
      <c r="F70" s="130"/>
    </row>
    <row r="71" spans="2:6" hidden="1" x14ac:dyDescent="0.25">
      <c r="B71" s="128" t="s">
        <v>67</v>
      </c>
      <c r="C71" s="129"/>
      <c r="D71" s="128" t="s">
        <v>64</v>
      </c>
      <c r="E71" s="128" t="s">
        <v>65</v>
      </c>
      <c r="F71" s="130"/>
    </row>
    <row r="72" spans="2:6" hidden="1" x14ac:dyDescent="0.25">
      <c r="B72" s="128" t="s">
        <v>67</v>
      </c>
      <c r="C72" s="129"/>
      <c r="D72" s="128" t="s">
        <v>64</v>
      </c>
      <c r="E72" s="128" t="s">
        <v>65</v>
      </c>
      <c r="F72" s="130"/>
    </row>
    <row r="73" spans="2:6" hidden="1" x14ac:dyDescent="0.25">
      <c r="B73" s="128" t="s">
        <v>67</v>
      </c>
      <c r="C73" s="129"/>
      <c r="D73" s="128" t="s">
        <v>64</v>
      </c>
      <c r="E73" s="128" t="s">
        <v>65</v>
      </c>
      <c r="F73" s="130"/>
    </row>
    <row r="74" spans="2:6" hidden="1" x14ac:dyDescent="0.25">
      <c r="B74" s="128" t="s">
        <v>67</v>
      </c>
      <c r="C74" s="129"/>
      <c r="D74" s="128" t="s">
        <v>64</v>
      </c>
      <c r="E74" s="128" t="s">
        <v>65</v>
      </c>
      <c r="F74" s="130"/>
    </row>
    <row r="75" spans="2:6" hidden="1" x14ac:dyDescent="0.25">
      <c r="B75" s="128" t="s">
        <v>67</v>
      </c>
      <c r="C75" s="129"/>
      <c r="D75" s="128" t="s">
        <v>64</v>
      </c>
      <c r="E75" s="128" t="s">
        <v>65</v>
      </c>
      <c r="F75" s="130"/>
    </row>
    <row r="76" spans="2:6" hidden="1" x14ac:dyDescent="0.25">
      <c r="B76" s="128" t="s">
        <v>67</v>
      </c>
      <c r="C76" s="129"/>
      <c r="D76" s="128" t="s">
        <v>64</v>
      </c>
      <c r="E76" s="128" t="s">
        <v>65</v>
      </c>
      <c r="F76" s="130"/>
    </row>
    <row r="77" spans="2:6" hidden="1" x14ac:dyDescent="0.25">
      <c r="B77" s="128" t="s">
        <v>67</v>
      </c>
      <c r="C77" s="129"/>
      <c r="D77" s="128" t="s">
        <v>64</v>
      </c>
      <c r="E77" s="128" t="s">
        <v>65</v>
      </c>
      <c r="F77" s="130"/>
    </row>
    <row r="78" spans="2:6" hidden="1" x14ac:dyDescent="0.25">
      <c r="B78" s="128" t="s">
        <v>67</v>
      </c>
      <c r="C78" s="129"/>
      <c r="D78" s="128" t="s">
        <v>64</v>
      </c>
      <c r="E78" s="128" t="s">
        <v>65</v>
      </c>
      <c r="F78" s="130"/>
    </row>
    <row r="79" spans="2:6" hidden="1" x14ac:dyDescent="0.25">
      <c r="B79" s="128" t="s">
        <v>67</v>
      </c>
      <c r="C79" s="129"/>
      <c r="D79" s="128" t="s">
        <v>64</v>
      </c>
      <c r="E79" s="128" t="s">
        <v>65</v>
      </c>
      <c r="F79" s="130"/>
    </row>
    <row r="80" spans="2:6" hidden="1" x14ac:dyDescent="0.25">
      <c r="B80" s="128" t="s">
        <v>67</v>
      </c>
      <c r="C80" s="129"/>
      <c r="D80" s="128" t="s">
        <v>64</v>
      </c>
      <c r="E80" s="128" t="s">
        <v>65</v>
      </c>
      <c r="F80" s="130"/>
    </row>
    <row r="81" spans="2:6" hidden="1" x14ac:dyDescent="0.25">
      <c r="B81" s="128" t="s">
        <v>67</v>
      </c>
      <c r="C81" s="129"/>
      <c r="D81" s="128" t="s">
        <v>64</v>
      </c>
      <c r="E81" s="128" t="s">
        <v>65</v>
      </c>
      <c r="F81" s="130"/>
    </row>
    <row r="82" spans="2:6" hidden="1" x14ac:dyDescent="0.25">
      <c r="B82" s="128" t="s">
        <v>67</v>
      </c>
      <c r="C82" s="129"/>
      <c r="D82" s="128" t="s">
        <v>64</v>
      </c>
      <c r="E82" s="128" t="s">
        <v>65</v>
      </c>
      <c r="F82" s="130"/>
    </row>
    <row r="83" spans="2:6" hidden="1" x14ac:dyDescent="0.25">
      <c r="B83" s="128" t="s">
        <v>67</v>
      </c>
      <c r="C83" s="129"/>
      <c r="D83" s="128" t="s">
        <v>64</v>
      </c>
      <c r="E83" s="128" t="s">
        <v>65</v>
      </c>
      <c r="F83" s="130"/>
    </row>
    <row r="84" spans="2:6" hidden="1" x14ac:dyDescent="0.25">
      <c r="B84" s="128" t="s">
        <v>67</v>
      </c>
      <c r="C84" s="129"/>
      <c r="D84" s="128" t="s">
        <v>64</v>
      </c>
      <c r="E84" s="128" t="s">
        <v>65</v>
      </c>
      <c r="F84" s="130"/>
    </row>
    <row r="85" spans="2:6" hidden="1" x14ac:dyDescent="0.25">
      <c r="B85" s="128" t="s">
        <v>67</v>
      </c>
      <c r="C85" s="129"/>
      <c r="D85" s="128" t="s">
        <v>64</v>
      </c>
      <c r="E85" s="128" t="s">
        <v>65</v>
      </c>
      <c r="F85" s="130"/>
    </row>
    <row r="86" spans="2:6" hidden="1" x14ac:dyDescent="0.25">
      <c r="B86" s="128" t="s">
        <v>67</v>
      </c>
      <c r="C86" s="129"/>
      <c r="D86" s="128" t="s">
        <v>64</v>
      </c>
      <c r="E86" s="128" t="s">
        <v>65</v>
      </c>
      <c r="F86" s="130"/>
    </row>
    <row r="87" spans="2:6" hidden="1" x14ac:dyDescent="0.25">
      <c r="B87" s="128" t="s">
        <v>67</v>
      </c>
      <c r="C87" s="129"/>
      <c r="D87" s="128" t="s">
        <v>64</v>
      </c>
      <c r="E87" s="128" t="s">
        <v>65</v>
      </c>
      <c r="F87" s="130"/>
    </row>
    <row r="88" spans="2:6" hidden="1" x14ac:dyDescent="0.25">
      <c r="B88" s="128" t="s">
        <v>67</v>
      </c>
      <c r="C88" s="129"/>
      <c r="D88" s="128" t="s">
        <v>64</v>
      </c>
      <c r="E88" s="128" t="s">
        <v>65</v>
      </c>
      <c r="F88" s="130"/>
    </row>
    <row r="89" spans="2:6" hidden="1" x14ac:dyDescent="0.25">
      <c r="B89" s="128" t="s">
        <v>67</v>
      </c>
      <c r="C89" s="129"/>
      <c r="D89" s="128" t="s">
        <v>64</v>
      </c>
      <c r="E89" s="128" t="s">
        <v>65</v>
      </c>
      <c r="F89" s="130"/>
    </row>
    <row r="90" spans="2:6" hidden="1" x14ac:dyDescent="0.25">
      <c r="B90" s="128" t="s">
        <v>67</v>
      </c>
      <c r="C90" s="129"/>
      <c r="D90" s="128" t="s">
        <v>64</v>
      </c>
      <c r="E90" s="128" t="s">
        <v>65</v>
      </c>
      <c r="F90" s="130"/>
    </row>
    <row r="91" spans="2:6" hidden="1" x14ac:dyDescent="0.25">
      <c r="B91" s="128" t="s">
        <v>67</v>
      </c>
      <c r="C91" s="129"/>
      <c r="D91" s="128" t="s">
        <v>64</v>
      </c>
      <c r="E91" s="128" t="s">
        <v>65</v>
      </c>
      <c r="F91" s="130"/>
    </row>
    <row r="92" spans="2:6" hidden="1" x14ac:dyDescent="0.25">
      <c r="B92" s="128" t="s">
        <v>67</v>
      </c>
      <c r="C92" s="129"/>
      <c r="D92" s="128" t="s">
        <v>64</v>
      </c>
      <c r="E92" s="128" t="s">
        <v>65</v>
      </c>
      <c r="F92" s="130"/>
    </row>
    <row r="93" spans="2:6" hidden="1" x14ac:dyDescent="0.25">
      <c r="B93" s="128" t="s">
        <v>67</v>
      </c>
      <c r="C93" s="129"/>
      <c r="D93" s="128" t="s">
        <v>64</v>
      </c>
      <c r="E93" s="128" t="s">
        <v>65</v>
      </c>
      <c r="F93" s="130"/>
    </row>
    <row r="94" spans="2:6" hidden="1" x14ac:dyDescent="0.25">
      <c r="B94" s="128" t="s">
        <v>67</v>
      </c>
      <c r="C94" s="129"/>
      <c r="D94" s="128" t="s">
        <v>64</v>
      </c>
      <c r="E94" s="128" t="s">
        <v>65</v>
      </c>
      <c r="F94" s="130"/>
    </row>
    <row r="95" spans="2:6" hidden="1" x14ac:dyDescent="0.25">
      <c r="B95" s="128" t="s">
        <v>67</v>
      </c>
      <c r="C95" s="129"/>
      <c r="D95" s="128" t="s">
        <v>64</v>
      </c>
      <c r="E95" s="128" t="s">
        <v>65</v>
      </c>
      <c r="F95" s="130"/>
    </row>
    <row r="96" spans="2:6" hidden="1" x14ac:dyDescent="0.25">
      <c r="B96" s="128" t="s">
        <v>67</v>
      </c>
      <c r="C96" s="129"/>
      <c r="D96" s="128" t="s">
        <v>64</v>
      </c>
      <c r="E96" s="128" t="s">
        <v>65</v>
      </c>
      <c r="F96" s="130"/>
    </row>
    <row r="97" spans="2:6" hidden="1" x14ac:dyDescent="0.25">
      <c r="B97" s="128" t="s">
        <v>67</v>
      </c>
      <c r="C97" s="129"/>
      <c r="D97" s="128" t="s">
        <v>64</v>
      </c>
      <c r="E97" s="128" t="s">
        <v>65</v>
      </c>
      <c r="F97" s="130"/>
    </row>
    <row r="98" spans="2:6" hidden="1" x14ac:dyDescent="0.25">
      <c r="B98" s="128" t="s">
        <v>67</v>
      </c>
      <c r="C98" s="129"/>
      <c r="D98" s="128" t="s">
        <v>64</v>
      </c>
      <c r="E98" s="128" t="s">
        <v>65</v>
      </c>
      <c r="F98" s="130"/>
    </row>
    <row r="99" spans="2:6" hidden="1" x14ac:dyDescent="0.25">
      <c r="B99" s="128" t="s">
        <v>67</v>
      </c>
      <c r="C99" s="129"/>
      <c r="D99" s="128" t="s">
        <v>64</v>
      </c>
      <c r="E99" s="128" t="s">
        <v>65</v>
      </c>
      <c r="F99" s="130"/>
    </row>
    <row r="100" spans="2:6" hidden="1" x14ac:dyDescent="0.25">
      <c r="B100" s="128" t="s">
        <v>67</v>
      </c>
      <c r="C100" s="129"/>
      <c r="D100" s="128" t="s">
        <v>64</v>
      </c>
      <c r="E100" s="128" t="s">
        <v>65</v>
      </c>
      <c r="F100" s="130"/>
    </row>
    <row r="101" spans="2:6" hidden="1" x14ac:dyDescent="0.25">
      <c r="B101" s="128" t="s">
        <v>67</v>
      </c>
      <c r="C101" s="129"/>
      <c r="D101" s="128" t="s">
        <v>64</v>
      </c>
      <c r="E101" s="128" t="s">
        <v>65</v>
      </c>
      <c r="F101" s="130"/>
    </row>
    <row r="102" spans="2:6" hidden="1" x14ac:dyDescent="0.25">
      <c r="B102" s="128" t="s">
        <v>67</v>
      </c>
      <c r="C102" s="129"/>
      <c r="D102" s="128" t="s">
        <v>64</v>
      </c>
      <c r="E102" s="128" t="s">
        <v>65</v>
      </c>
      <c r="F102" s="130"/>
    </row>
    <row r="103" spans="2:6" hidden="1" x14ac:dyDescent="0.25">
      <c r="B103" s="128" t="s">
        <v>67</v>
      </c>
      <c r="C103" s="129"/>
      <c r="D103" s="128" t="s">
        <v>64</v>
      </c>
      <c r="E103" s="128" t="s">
        <v>65</v>
      </c>
      <c r="F103" s="130"/>
    </row>
    <row r="104" spans="2:6" hidden="1" x14ac:dyDescent="0.25">
      <c r="B104" s="128" t="s">
        <v>67</v>
      </c>
      <c r="C104" s="129"/>
      <c r="D104" s="128" t="s">
        <v>64</v>
      </c>
      <c r="E104" s="128" t="s">
        <v>65</v>
      </c>
      <c r="F104" s="130"/>
    </row>
    <row r="105" spans="2:6" hidden="1" x14ac:dyDescent="0.25">
      <c r="B105" s="128" t="s">
        <v>67</v>
      </c>
      <c r="C105" s="129"/>
      <c r="D105" s="128" t="s">
        <v>64</v>
      </c>
      <c r="E105" s="128" t="s">
        <v>65</v>
      </c>
      <c r="F105" s="130"/>
    </row>
    <row r="106" spans="2:6" hidden="1" x14ac:dyDescent="0.25">
      <c r="B106" s="128" t="s">
        <v>67</v>
      </c>
      <c r="C106" s="129"/>
      <c r="D106" s="128" t="s">
        <v>64</v>
      </c>
      <c r="E106" s="128" t="s">
        <v>65</v>
      </c>
      <c r="F106" s="130"/>
    </row>
    <row r="107" spans="2:6" hidden="1" x14ac:dyDescent="0.25">
      <c r="B107" s="128" t="s">
        <v>67</v>
      </c>
      <c r="C107" s="129"/>
      <c r="D107" s="128" t="s">
        <v>64</v>
      </c>
      <c r="E107" s="128" t="s">
        <v>65</v>
      </c>
      <c r="F107" s="130"/>
    </row>
    <row r="108" spans="2:6" hidden="1" x14ac:dyDescent="0.25">
      <c r="B108" s="128" t="s">
        <v>67</v>
      </c>
      <c r="C108" s="129"/>
      <c r="D108" s="128" t="s">
        <v>64</v>
      </c>
      <c r="E108" s="128" t="s">
        <v>65</v>
      </c>
      <c r="F108" s="130"/>
    </row>
    <row r="109" spans="2:6" hidden="1" x14ac:dyDescent="0.25">
      <c r="B109" s="128" t="s">
        <v>67</v>
      </c>
      <c r="C109" s="129"/>
      <c r="D109" s="128" t="s">
        <v>64</v>
      </c>
      <c r="E109" s="128" t="s">
        <v>65</v>
      </c>
      <c r="F109" s="130"/>
    </row>
    <row r="110" spans="2:6" hidden="1" x14ac:dyDescent="0.25">
      <c r="B110" s="128" t="s">
        <v>67</v>
      </c>
      <c r="C110" s="129"/>
      <c r="D110" s="128" t="s">
        <v>64</v>
      </c>
      <c r="E110" s="128" t="s">
        <v>65</v>
      </c>
      <c r="F110" s="130"/>
    </row>
    <row r="111" spans="2:6" hidden="1" x14ac:dyDescent="0.25">
      <c r="B111" s="128" t="s">
        <v>67</v>
      </c>
      <c r="C111" s="129"/>
      <c r="D111" s="128" t="s">
        <v>64</v>
      </c>
      <c r="E111" s="128" t="s">
        <v>65</v>
      </c>
      <c r="F111" s="130"/>
    </row>
    <row r="112" spans="2:6" hidden="1" x14ac:dyDescent="0.25">
      <c r="B112" s="128" t="s">
        <v>67</v>
      </c>
      <c r="C112" s="129"/>
      <c r="D112" s="128" t="s">
        <v>64</v>
      </c>
      <c r="E112" s="128" t="s">
        <v>65</v>
      </c>
      <c r="F112" s="130"/>
    </row>
    <row r="113" spans="2:9" hidden="1" x14ac:dyDescent="0.25">
      <c r="B113" s="128" t="s">
        <v>67</v>
      </c>
      <c r="C113" s="129"/>
      <c r="D113" s="128" t="s">
        <v>64</v>
      </c>
      <c r="E113" s="128" t="s">
        <v>65</v>
      </c>
      <c r="F113" s="130"/>
    </row>
    <row r="114" spans="2:9" hidden="1" x14ac:dyDescent="0.25">
      <c r="B114" s="128" t="s">
        <v>67</v>
      </c>
      <c r="C114" s="129"/>
      <c r="D114" s="128" t="s">
        <v>64</v>
      </c>
      <c r="E114" s="128" t="s">
        <v>65</v>
      </c>
      <c r="F114" s="130"/>
    </row>
    <row r="115" spans="2:9" hidden="1" x14ac:dyDescent="0.25">
      <c r="B115" s="128" t="s">
        <v>67</v>
      </c>
      <c r="C115" s="129"/>
      <c r="D115" s="128" t="s">
        <v>64</v>
      </c>
      <c r="E115" s="128" t="s">
        <v>65</v>
      </c>
      <c r="F115" s="130"/>
    </row>
    <row r="116" spans="2:9" hidden="1" x14ac:dyDescent="0.25">
      <c r="B116" s="128" t="s">
        <v>67</v>
      </c>
      <c r="C116" s="129"/>
      <c r="D116" s="128" t="s">
        <v>64</v>
      </c>
      <c r="E116" s="128" t="s">
        <v>65</v>
      </c>
      <c r="F116" s="130"/>
    </row>
    <row r="117" spans="2:9" hidden="1" x14ac:dyDescent="0.25">
      <c r="B117" s="128" t="s">
        <v>67</v>
      </c>
      <c r="C117" s="129"/>
      <c r="D117" s="128" t="s">
        <v>64</v>
      </c>
      <c r="E117" s="128" t="s">
        <v>65</v>
      </c>
      <c r="F117" s="130"/>
    </row>
    <row r="118" spans="2:9" hidden="1" x14ac:dyDescent="0.25">
      <c r="B118" s="128" t="s">
        <v>67</v>
      </c>
      <c r="C118" s="129"/>
      <c r="D118" s="128" t="s">
        <v>64</v>
      </c>
      <c r="E118" s="128" t="s">
        <v>65</v>
      </c>
      <c r="F118" s="130"/>
    </row>
    <row r="119" spans="2:9" hidden="1" x14ac:dyDescent="0.25">
      <c r="B119" s="128" t="s">
        <v>67</v>
      </c>
      <c r="C119" s="129"/>
      <c r="D119" s="128" t="s">
        <v>64</v>
      </c>
      <c r="E119" s="128" t="s">
        <v>65</v>
      </c>
      <c r="F119" s="130"/>
    </row>
    <row r="120" spans="2:9" hidden="1" x14ac:dyDescent="0.25">
      <c r="B120" s="128" t="s">
        <v>67</v>
      </c>
      <c r="C120" s="129"/>
      <c r="D120" s="128" t="s">
        <v>64</v>
      </c>
      <c r="E120" s="128" t="s">
        <v>65</v>
      </c>
      <c r="F120" s="130"/>
    </row>
    <row r="121" spans="2:9" hidden="1" x14ac:dyDescent="0.25">
      <c r="B121" s="128" t="s">
        <v>67</v>
      </c>
      <c r="C121" s="129"/>
      <c r="D121" s="128" t="s">
        <v>64</v>
      </c>
      <c r="E121" s="128" t="s">
        <v>65</v>
      </c>
      <c r="F121" s="130"/>
    </row>
    <row r="122" spans="2:9" hidden="1" x14ac:dyDescent="0.25">
      <c r="B122" s="128" t="s">
        <v>67</v>
      </c>
      <c r="C122" s="129"/>
      <c r="D122" s="128" t="s">
        <v>64</v>
      </c>
      <c r="E122" s="128" t="s">
        <v>65</v>
      </c>
      <c r="F122" s="130"/>
    </row>
    <row r="123" spans="2:9" hidden="1" x14ac:dyDescent="0.25">
      <c r="B123" s="128"/>
      <c r="C123" s="129"/>
      <c r="D123" s="128"/>
      <c r="E123" s="128"/>
      <c r="F123" s="130"/>
    </row>
    <row r="124" spans="2:9" hidden="1" x14ac:dyDescent="0.25">
      <c r="B124" s="128"/>
      <c r="C124" s="129"/>
      <c r="D124" s="128" t="s">
        <v>64</v>
      </c>
      <c r="E124" s="128" t="s">
        <v>65</v>
      </c>
    </row>
    <row r="125" spans="2:9" hidden="1" x14ac:dyDescent="0.25">
      <c r="B125" s="128"/>
      <c r="C125" s="129"/>
      <c r="D125" s="128"/>
      <c r="E125" s="128" t="s">
        <v>65</v>
      </c>
    </row>
    <row r="126" spans="2:9" hidden="1" x14ac:dyDescent="0.25">
      <c r="B126" s="128"/>
      <c r="C126" s="129"/>
      <c r="D126" s="128"/>
      <c r="E126" s="128"/>
    </row>
    <row r="127" spans="2:9" x14ac:dyDescent="0.25">
      <c r="B127" s="128" t="s">
        <v>68</v>
      </c>
      <c r="C127" s="129">
        <v>44046</v>
      </c>
      <c r="D127" s="128" t="s">
        <v>64</v>
      </c>
      <c r="E127" s="128" t="s">
        <v>65</v>
      </c>
      <c r="F127" s="130">
        <v>20.010000000000002</v>
      </c>
    </row>
    <row r="128" spans="2:9" x14ac:dyDescent="0.25">
      <c r="B128" s="128" t="s">
        <v>68</v>
      </c>
      <c r="C128" s="129">
        <v>44046</v>
      </c>
      <c r="D128" s="128" t="s">
        <v>64</v>
      </c>
      <c r="E128" s="128" t="s">
        <v>65</v>
      </c>
      <c r="F128" s="130">
        <v>38.5</v>
      </c>
      <c r="I128" s="130"/>
    </row>
    <row r="129" spans="2:15" hidden="1" x14ac:dyDescent="0.25">
      <c r="B129" s="128" t="s">
        <v>68</v>
      </c>
      <c r="C129" s="129"/>
      <c r="D129" s="128" t="s">
        <v>64</v>
      </c>
      <c r="E129" s="128" t="s">
        <v>65</v>
      </c>
      <c r="F129" s="130"/>
    </row>
    <row r="130" spans="2:15" hidden="1" x14ac:dyDescent="0.25">
      <c r="B130" s="128"/>
      <c r="C130" s="129"/>
      <c r="D130" s="128"/>
      <c r="E130" s="128"/>
      <c r="F130" s="130"/>
    </row>
    <row r="131" spans="2:15" x14ac:dyDescent="0.25">
      <c r="B131" s="128" t="s">
        <v>68</v>
      </c>
      <c r="C131" s="129">
        <v>44054</v>
      </c>
      <c r="D131" s="128" t="s">
        <v>64</v>
      </c>
      <c r="E131" s="128" t="s">
        <v>65</v>
      </c>
      <c r="F131" s="130">
        <v>38.04</v>
      </c>
      <c r="G131" s="130"/>
      <c r="M131" s="130">
        <f>794.83*100/1750.44</f>
        <v>45.407440414981373</v>
      </c>
      <c r="O131">
        <f>45.41+54.59</f>
        <v>100</v>
      </c>
    </row>
    <row r="132" spans="2:15" x14ac:dyDescent="0.25">
      <c r="B132" s="128" t="s">
        <v>68</v>
      </c>
      <c r="C132" s="129">
        <v>44060</v>
      </c>
      <c r="D132" s="128" t="s">
        <v>64</v>
      </c>
      <c r="E132" s="128" t="s">
        <v>65</v>
      </c>
      <c r="F132" s="130">
        <v>55.8</v>
      </c>
    </row>
    <row r="133" spans="2:15" x14ac:dyDescent="0.25">
      <c r="B133" s="128" t="s">
        <v>68</v>
      </c>
      <c r="C133" s="129">
        <v>44063</v>
      </c>
      <c r="D133" s="128" t="s">
        <v>64</v>
      </c>
      <c r="E133" s="128" t="s">
        <v>65</v>
      </c>
      <c r="F133" s="130">
        <v>39</v>
      </c>
    </row>
    <row r="134" spans="2:15" x14ac:dyDescent="0.25">
      <c r="B134" s="128" t="s">
        <v>68</v>
      </c>
      <c r="C134" s="129">
        <v>44063</v>
      </c>
      <c r="D134" s="128" t="s">
        <v>64</v>
      </c>
      <c r="E134" s="128" t="s">
        <v>65</v>
      </c>
      <c r="F134" s="130">
        <v>16</v>
      </c>
    </row>
    <row r="135" spans="2:15" x14ac:dyDescent="0.25">
      <c r="B135" s="128" t="s">
        <v>68</v>
      </c>
      <c r="C135" s="129">
        <v>44067</v>
      </c>
      <c r="D135" s="128" t="s">
        <v>64</v>
      </c>
      <c r="E135" s="128" t="s">
        <v>65</v>
      </c>
      <c r="F135" s="130">
        <v>41.29</v>
      </c>
    </row>
    <row r="136" spans="2:15" x14ac:dyDescent="0.25">
      <c r="B136" s="128" t="s">
        <v>68</v>
      </c>
      <c r="C136" s="129">
        <v>44067</v>
      </c>
      <c r="D136" s="128" t="s">
        <v>64</v>
      </c>
      <c r="E136" s="128" t="s">
        <v>65</v>
      </c>
      <c r="F136" s="130">
        <v>37.380000000000003</v>
      </c>
    </row>
    <row r="137" spans="2:15" x14ac:dyDescent="0.25">
      <c r="B137" s="128" t="s">
        <v>68</v>
      </c>
      <c r="C137" s="129">
        <v>44068</v>
      </c>
      <c r="D137" s="128" t="s">
        <v>64</v>
      </c>
      <c r="E137" s="128" t="s">
        <v>65</v>
      </c>
      <c r="F137" s="130">
        <v>32</v>
      </c>
    </row>
    <row r="138" spans="2:15" x14ac:dyDescent="0.25">
      <c r="B138" s="128" t="s">
        <v>68</v>
      </c>
      <c r="C138" s="129">
        <v>44068</v>
      </c>
      <c r="D138" s="128" t="s">
        <v>64</v>
      </c>
      <c r="E138" s="128" t="s">
        <v>65</v>
      </c>
      <c r="F138" s="130">
        <v>35.25</v>
      </c>
    </row>
    <row r="139" spans="2:15" x14ac:dyDescent="0.25">
      <c r="B139" s="128" t="s">
        <v>69</v>
      </c>
      <c r="C139" s="129">
        <v>44043</v>
      </c>
      <c r="D139" s="128" t="s">
        <v>64</v>
      </c>
      <c r="E139" s="128" t="s">
        <v>65</v>
      </c>
      <c r="F139" s="130">
        <v>53</v>
      </c>
    </row>
    <row r="140" spans="2:15" x14ac:dyDescent="0.25">
      <c r="B140" s="128" t="s">
        <v>69</v>
      </c>
      <c r="C140" s="129">
        <v>44046</v>
      </c>
      <c r="D140" s="128" t="s">
        <v>64</v>
      </c>
      <c r="E140" s="128" t="s">
        <v>65</v>
      </c>
      <c r="F140" s="130">
        <v>45.5</v>
      </c>
    </row>
    <row r="141" spans="2:15" x14ac:dyDescent="0.25">
      <c r="B141" s="128" t="s">
        <v>69</v>
      </c>
      <c r="C141" s="129">
        <v>44048</v>
      </c>
      <c r="D141" s="128" t="s">
        <v>64</v>
      </c>
      <c r="E141" s="128" t="s">
        <v>65</v>
      </c>
      <c r="F141" s="130">
        <v>45.17</v>
      </c>
    </row>
    <row r="142" spans="2:15" x14ac:dyDescent="0.25">
      <c r="B142" s="128" t="s">
        <v>69</v>
      </c>
      <c r="C142" s="129">
        <v>44050</v>
      </c>
      <c r="D142" s="128" t="s">
        <v>64</v>
      </c>
      <c r="E142" s="128" t="s">
        <v>65</v>
      </c>
      <c r="F142" s="130">
        <v>65.010000000000005</v>
      </c>
    </row>
    <row r="143" spans="2:15" x14ac:dyDescent="0.25">
      <c r="B143" s="128" t="s">
        <v>69</v>
      </c>
      <c r="C143" s="129">
        <v>44056</v>
      </c>
      <c r="D143" s="128" t="s">
        <v>64</v>
      </c>
      <c r="E143" s="128" t="s">
        <v>65</v>
      </c>
      <c r="F143" s="130">
        <v>59.02</v>
      </c>
    </row>
    <row r="144" spans="2:15" x14ac:dyDescent="0.25">
      <c r="B144" s="128" t="s">
        <v>69</v>
      </c>
      <c r="C144" s="129">
        <v>44062</v>
      </c>
      <c r="D144" s="128" t="s">
        <v>64</v>
      </c>
      <c r="E144" s="128" t="s">
        <v>65</v>
      </c>
      <c r="F144" s="130">
        <v>69</v>
      </c>
    </row>
    <row r="145" spans="2:6" x14ac:dyDescent="0.25">
      <c r="B145" s="128" t="s">
        <v>69</v>
      </c>
      <c r="C145" s="129">
        <v>44063</v>
      </c>
      <c r="D145" s="128" t="s">
        <v>64</v>
      </c>
      <c r="E145" s="128" t="s">
        <v>65</v>
      </c>
      <c r="F145" s="130">
        <v>38</v>
      </c>
    </row>
    <row r="146" spans="2:6" x14ac:dyDescent="0.25">
      <c r="B146" s="128" t="s">
        <v>69</v>
      </c>
      <c r="C146" s="129">
        <v>44067</v>
      </c>
      <c r="D146" s="128" t="s">
        <v>64</v>
      </c>
      <c r="E146" s="128" t="s">
        <v>65</v>
      </c>
      <c r="F146" s="130">
        <v>62</v>
      </c>
    </row>
    <row r="147" spans="2:6" x14ac:dyDescent="0.25">
      <c r="B147" s="128" t="s">
        <v>70</v>
      </c>
      <c r="C147" s="129">
        <v>44046</v>
      </c>
      <c r="D147" s="128" t="s">
        <v>64</v>
      </c>
      <c r="E147" s="128" t="s">
        <v>65</v>
      </c>
      <c r="F147" s="130">
        <v>37.79</v>
      </c>
    </row>
    <row r="148" spans="2:6" x14ac:dyDescent="0.25">
      <c r="B148" s="128" t="s">
        <v>70</v>
      </c>
      <c r="C148" s="129">
        <v>44048</v>
      </c>
      <c r="D148" s="128" t="s">
        <v>64</v>
      </c>
      <c r="E148" s="128" t="s">
        <v>65</v>
      </c>
      <c r="F148" s="130">
        <v>39.299999999999997</v>
      </c>
    </row>
    <row r="149" spans="2:6" x14ac:dyDescent="0.25">
      <c r="B149" s="128" t="s">
        <v>70</v>
      </c>
      <c r="C149" s="129">
        <v>44049</v>
      </c>
      <c r="D149" s="128" t="s">
        <v>64</v>
      </c>
      <c r="E149" s="128" t="s">
        <v>65</v>
      </c>
      <c r="F149" s="130">
        <v>35.01</v>
      </c>
    </row>
    <row r="150" spans="2:6" x14ac:dyDescent="0.25">
      <c r="B150" s="128" t="s">
        <v>70</v>
      </c>
      <c r="C150" s="129">
        <v>44054</v>
      </c>
      <c r="D150" s="128" t="s">
        <v>64</v>
      </c>
      <c r="E150" s="128" t="s">
        <v>65</v>
      </c>
      <c r="F150" s="130">
        <v>76</v>
      </c>
    </row>
    <row r="151" spans="2:6" x14ac:dyDescent="0.25">
      <c r="B151" s="128" t="s">
        <v>70</v>
      </c>
      <c r="C151" s="129">
        <v>44055</v>
      </c>
      <c r="D151" s="128" t="s">
        <v>64</v>
      </c>
      <c r="E151" s="128" t="s">
        <v>65</v>
      </c>
      <c r="F151" s="130">
        <v>43.87</v>
      </c>
    </row>
    <row r="152" spans="2:6" x14ac:dyDescent="0.25">
      <c r="B152" s="128" t="s">
        <v>70</v>
      </c>
      <c r="C152" s="129">
        <v>44055</v>
      </c>
      <c r="D152" s="128" t="s">
        <v>64</v>
      </c>
      <c r="E152" s="128" t="s">
        <v>65</v>
      </c>
      <c r="F152" s="130">
        <v>40.22</v>
      </c>
    </row>
    <row r="153" spans="2:6" x14ac:dyDescent="0.25">
      <c r="B153" s="128" t="s">
        <v>70</v>
      </c>
      <c r="C153" s="129">
        <v>44060</v>
      </c>
      <c r="D153" s="128" t="s">
        <v>64</v>
      </c>
      <c r="E153" s="128" t="s">
        <v>65</v>
      </c>
      <c r="F153" s="130">
        <v>45.12</v>
      </c>
    </row>
    <row r="154" spans="2:6" x14ac:dyDescent="0.25">
      <c r="B154" s="128" t="s">
        <v>70</v>
      </c>
      <c r="C154" s="129">
        <v>44062</v>
      </c>
      <c r="D154" s="128" t="s">
        <v>64</v>
      </c>
      <c r="E154" s="128" t="s">
        <v>65</v>
      </c>
      <c r="F154" s="130">
        <v>40.79</v>
      </c>
    </row>
    <row r="155" spans="2:6" x14ac:dyDescent="0.25">
      <c r="B155" s="128" t="s">
        <v>70</v>
      </c>
      <c r="C155" s="129">
        <v>44067</v>
      </c>
      <c r="D155" s="128" t="s">
        <v>64</v>
      </c>
      <c r="E155" s="128" t="s">
        <v>65</v>
      </c>
      <c r="F155" s="130">
        <v>36.380000000000003</v>
      </c>
    </row>
    <row r="156" spans="2:6" x14ac:dyDescent="0.25">
      <c r="B156" s="128" t="s">
        <v>71</v>
      </c>
      <c r="C156" s="129">
        <v>44043</v>
      </c>
      <c r="D156" s="128" t="s">
        <v>64</v>
      </c>
      <c r="E156" s="128" t="s">
        <v>65</v>
      </c>
      <c r="F156" s="130">
        <v>35.67</v>
      </c>
    </row>
    <row r="157" spans="2:6" x14ac:dyDescent="0.25">
      <c r="B157" s="128" t="s">
        <v>71</v>
      </c>
      <c r="C157" s="129">
        <v>44046</v>
      </c>
      <c r="D157" s="128" t="s">
        <v>64</v>
      </c>
      <c r="E157" s="128" t="s">
        <v>65</v>
      </c>
      <c r="F157" s="130">
        <v>65.59</v>
      </c>
    </row>
    <row r="158" spans="2:6" x14ac:dyDescent="0.25">
      <c r="B158" s="128" t="s">
        <v>71</v>
      </c>
      <c r="C158" s="129">
        <v>44061</v>
      </c>
      <c r="D158" s="128" t="s">
        <v>64</v>
      </c>
      <c r="E158" s="128" t="s">
        <v>65</v>
      </c>
      <c r="F158" s="130">
        <v>43.33</v>
      </c>
    </row>
    <row r="159" spans="2:6" x14ac:dyDescent="0.25">
      <c r="B159" s="128" t="s">
        <v>71</v>
      </c>
      <c r="C159" s="129" t="s">
        <v>72</v>
      </c>
      <c r="D159" s="128" t="s">
        <v>64</v>
      </c>
      <c r="E159" s="128" t="s">
        <v>65</v>
      </c>
      <c r="F159" s="130">
        <v>21.05</v>
      </c>
    </row>
    <row r="160" spans="2:6" x14ac:dyDescent="0.25">
      <c r="B160" s="128" t="s">
        <v>73</v>
      </c>
      <c r="C160" s="129">
        <v>44048</v>
      </c>
      <c r="D160" s="128" t="s">
        <v>64</v>
      </c>
      <c r="E160" s="128" t="s">
        <v>65</v>
      </c>
      <c r="F160" s="130">
        <v>76.5</v>
      </c>
    </row>
    <row r="161" spans="2:7" x14ac:dyDescent="0.25">
      <c r="B161" s="128" t="s">
        <v>73</v>
      </c>
      <c r="C161" s="129">
        <v>44053</v>
      </c>
      <c r="D161" s="128" t="s">
        <v>64</v>
      </c>
      <c r="E161" s="128" t="s">
        <v>65</v>
      </c>
      <c r="F161" s="130">
        <v>38.340000000000003</v>
      </c>
    </row>
    <row r="162" spans="2:7" x14ac:dyDescent="0.25">
      <c r="B162" s="128" t="s">
        <v>73</v>
      </c>
      <c r="C162" s="129">
        <v>44055</v>
      </c>
      <c r="D162" s="128" t="s">
        <v>64</v>
      </c>
      <c r="E162" s="128" t="s">
        <v>65</v>
      </c>
      <c r="F162" s="130">
        <v>42.27</v>
      </c>
    </row>
    <row r="163" spans="2:7" x14ac:dyDescent="0.25">
      <c r="B163" s="128" t="s">
        <v>73</v>
      </c>
      <c r="C163" s="129">
        <v>44060</v>
      </c>
      <c r="D163" s="128" t="s">
        <v>64</v>
      </c>
      <c r="E163" s="128" t="s">
        <v>65</v>
      </c>
      <c r="F163" s="130">
        <v>72.5</v>
      </c>
    </row>
    <row r="164" spans="2:7" x14ac:dyDescent="0.25">
      <c r="B164" s="128" t="s">
        <v>73</v>
      </c>
      <c r="C164" s="129">
        <v>44061</v>
      </c>
      <c r="D164" s="128" t="s">
        <v>64</v>
      </c>
      <c r="E164" s="128" t="s">
        <v>65</v>
      </c>
      <c r="F164" s="130">
        <v>78.260000000000005</v>
      </c>
    </row>
    <row r="165" spans="2:7" x14ac:dyDescent="0.25">
      <c r="B165" s="128" t="s">
        <v>73</v>
      </c>
      <c r="C165" s="129">
        <v>44062</v>
      </c>
      <c r="D165" s="128" t="s">
        <v>64</v>
      </c>
      <c r="E165" s="128" t="s">
        <v>65</v>
      </c>
      <c r="F165" s="130">
        <v>92.48</v>
      </c>
    </row>
    <row r="166" spans="2:7" x14ac:dyDescent="0.25">
      <c r="B166" s="128" t="s">
        <v>73</v>
      </c>
      <c r="C166" s="129"/>
      <c r="D166" s="128" t="s">
        <v>64</v>
      </c>
      <c r="E166" s="128" t="s">
        <v>65</v>
      </c>
      <c r="F166" s="130"/>
    </row>
    <row r="167" spans="2:7" x14ac:dyDescent="0.25">
      <c r="B167" s="128" t="s">
        <v>73</v>
      </c>
      <c r="C167" s="129"/>
      <c r="D167" s="128" t="s">
        <v>64</v>
      </c>
      <c r="E167" s="128" t="s">
        <v>65</v>
      </c>
      <c r="F167" s="130"/>
    </row>
    <row r="168" spans="2:7" x14ac:dyDescent="0.25">
      <c r="B168" s="128"/>
      <c r="C168" s="129"/>
      <c r="D168" s="128"/>
      <c r="E168" s="128" t="s">
        <v>74</v>
      </c>
      <c r="F168" s="132"/>
    </row>
    <row r="169" spans="2:7" x14ac:dyDescent="0.25">
      <c r="B169" s="128"/>
      <c r="C169" s="129"/>
      <c r="D169" s="128"/>
      <c r="E169" s="128" t="s">
        <v>75</v>
      </c>
      <c r="F169" s="132">
        <v>-43.4</v>
      </c>
      <c r="G169" s="127"/>
    </row>
    <row r="170" spans="2:7" x14ac:dyDescent="0.25">
      <c r="B170" s="133"/>
      <c r="C170" s="129"/>
      <c r="D170" s="128"/>
      <c r="E170" s="133"/>
      <c r="F170" s="132">
        <f>SUM(F42:F169)</f>
        <v>1707.0399999999995</v>
      </c>
    </row>
  </sheetData>
  <mergeCells count="8">
    <mergeCell ref="B18:F18"/>
    <mergeCell ref="B19:F19"/>
    <mergeCell ref="B1:F1"/>
    <mergeCell ref="B2:F2"/>
    <mergeCell ref="B4:F4"/>
    <mergeCell ref="J4:M4"/>
    <mergeCell ref="B5:F5"/>
    <mergeCell ref="B17:F17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AD186"/>
  <sheetViews>
    <sheetView showGridLines="0" showOutlineSymbols="0" workbookViewId="0">
      <selection activeCell="AG18" sqref="AG18"/>
    </sheetView>
  </sheetViews>
  <sheetFormatPr defaultRowHeight="12.75" customHeight="1" x14ac:dyDescent="0.25"/>
  <cols>
    <col min="1" max="1" width="1.140625" style="134" customWidth="1"/>
    <col min="2" max="2" width="2.28515625" style="134" customWidth="1"/>
    <col min="3" max="3" width="1.140625" style="134" customWidth="1"/>
    <col min="4" max="4" width="11.42578125" style="134" customWidth="1"/>
    <col min="5" max="5" width="1.140625" style="134" customWidth="1"/>
    <col min="6" max="6" width="6.85546875" style="134" customWidth="1"/>
    <col min="7" max="8" width="1.140625" style="134" customWidth="1"/>
    <col min="9" max="9" width="2.28515625" style="134" customWidth="1"/>
    <col min="10" max="10" width="6.85546875" style="134" customWidth="1"/>
    <col min="11" max="11" width="1.140625" style="134" customWidth="1"/>
    <col min="12" max="12" width="3.42578125" style="134" customWidth="1"/>
    <col min="13" max="14" width="2.28515625" style="134" customWidth="1"/>
    <col min="15" max="15" width="1.140625" style="134" customWidth="1"/>
    <col min="16" max="16" width="4" style="134" customWidth="1"/>
    <col min="17" max="17" width="6.28515625" style="134" customWidth="1"/>
    <col min="18" max="18" width="1.140625" style="134" customWidth="1"/>
    <col min="19" max="19" width="6.85546875" style="134" customWidth="1"/>
    <col min="20" max="20" width="4.5703125" style="134" customWidth="1"/>
    <col min="21" max="24" width="1.140625" style="134" customWidth="1"/>
    <col min="25" max="25" width="8" style="134" customWidth="1"/>
    <col min="26" max="26" width="3.42578125" style="134" customWidth="1"/>
    <col min="27" max="27" width="1.140625" style="134" customWidth="1"/>
    <col min="28" max="28" width="1" style="134" customWidth="1"/>
    <col min="29" max="29" width="11.5703125" style="134" customWidth="1"/>
    <col min="30" max="30" width="3.28515625" style="134" customWidth="1"/>
    <col min="31" max="256" width="6.85546875" style="134" customWidth="1"/>
    <col min="257" max="257" width="1.140625" style="134" customWidth="1"/>
    <col min="258" max="258" width="2.28515625" style="134" customWidth="1"/>
    <col min="259" max="259" width="1.140625" style="134" customWidth="1"/>
    <col min="260" max="260" width="11.42578125" style="134" customWidth="1"/>
    <col min="261" max="261" width="1.140625" style="134" customWidth="1"/>
    <col min="262" max="262" width="6.85546875" style="134" customWidth="1"/>
    <col min="263" max="264" width="1.140625" style="134" customWidth="1"/>
    <col min="265" max="265" width="2.28515625" style="134" customWidth="1"/>
    <col min="266" max="266" width="6.85546875" style="134" customWidth="1"/>
    <col min="267" max="267" width="1.140625" style="134" customWidth="1"/>
    <col min="268" max="268" width="3.42578125" style="134" customWidth="1"/>
    <col min="269" max="270" width="2.28515625" style="134" customWidth="1"/>
    <col min="271" max="271" width="1.140625" style="134" customWidth="1"/>
    <col min="272" max="272" width="4" style="134" customWidth="1"/>
    <col min="273" max="273" width="6.28515625" style="134" customWidth="1"/>
    <col min="274" max="274" width="1.140625" style="134" customWidth="1"/>
    <col min="275" max="275" width="6.85546875" style="134" customWidth="1"/>
    <col min="276" max="276" width="4.5703125" style="134" customWidth="1"/>
    <col min="277" max="280" width="1.140625" style="134" customWidth="1"/>
    <col min="281" max="281" width="8" style="134" customWidth="1"/>
    <col min="282" max="282" width="3.42578125" style="134" customWidth="1"/>
    <col min="283" max="283" width="1.140625" style="134" customWidth="1"/>
    <col min="284" max="284" width="1" style="134" customWidth="1"/>
    <col min="285" max="285" width="11.5703125" style="134" customWidth="1"/>
    <col min="286" max="286" width="3.28515625" style="134" customWidth="1"/>
    <col min="287" max="512" width="6.85546875" style="134" customWidth="1"/>
    <col min="513" max="513" width="1.140625" style="134" customWidth="1"/>
    <col min="514" max="514" width="2.28515625" style="134" customWidth="1"/>
    <col min="515" max="515" width="1.140625" style="134" customWidth="1"/>
    <col min="516" max="516" width="11.42578125" style="134" customWidth="1"/>
    <col min="517" max="517" width="1.140625" style="134" customWidth="1"/>
    <col min="518" max="518" width="6.85546875" style="134" customWidth="1"/>
    <col min="519" max="520" width="1.140625" style="134" customWidth="1"/>
    <col min="521" max="521" width="2.28515625" style="134" customWidth="1"/>
    <col min="522" max="522" width="6.85546875" style="134" customWidth="1"/>
    <col min="523" max="523" width="1.140625" style="134" customWidth="1"/>
    <col min="524" max="524" width="3.42578125" style="134" customWidth="1"/>
    <col min="525" max="526" width="2.28515625" style="134" customWidth="1"/>
    <col min="527" max="527" width="1.140625" style="134" customWidth="1"/>
    <col min="528" max="528" width="4" style="134" customWidth="1"/>
    <col min="529" max="529" width="6.28515625" style="134" customWidth="1"/>
    <col min="530" max="530" width="1.140625" style="134" customWidth="1"/>
    <col min="531" max="531" width="6.85546875" style="134" customWidth="1"/>
    <col min="532" max="532" width="4.5703125" style="134" customWidth="1"/>
    <col min="533" max="536" width="1.140625" style="134" customWidth="1"/>
    <col min="537" max="537" width="8" style="134" customWidth="1"/>
    <col min="538" max="538" width="3.42578125" style="134" customWidth="1"/>
    <col min="539" max="539" width="1.140625" style="134" customWidth="1"/>
    <col min="540" max="540" width="1" style="134" customWidth="1"/>
    <col min="541" max="541" width="11.5703125" style="134" customWidth="1"/>
    <col min="542" max="542" width="3.28515625" style="134" customWidth="1"/>
    <col min="543" max="768" width="6.85546875" style="134" customWidth="1"/>
    <col min="769" max="769" width="1.140625" style="134" customWidth="1"/>
    <col min="770" max="770" width="2.28515625" style="134" customWidth="1"/>
    <col min="771" max="771" width="1.140625" style="134" customWidth="1"/>
    <col min="772" max="772" width="11.42578125" style="134" customWidth="1"/>
    <col min="773" max="773" width="1.140625" style="134" customWidth="1"/>
    <col min="774" max="774" width="6.85546875" style="134" customWidth="1"/>
    <col min="775" max="776" width="1.140625" style="134" customWidth="1"/>
    <col min="777" max="777" width="2.28515625" style="134" customWidth="1"/>
    <col min="778" max="778" width="6.85546875" style="134" customWidth="1"/>
    <col min="779" max="779" width="1.140625" style="134" customWidth="1"/>
    <col min="780" max="780" width="3.42578125" style="134" customWidth="1"/>
    <col min="781" max="782" width="2.28515625" style="134" customWidth="1"/>
    <col min="783" max="783" width="1.140625" style="134" customWidth="1"/>
    <col min="784" max="784" width="4" style="134" customWidth="1"/>
    <col min="785" max="785" width="6.28515625" style="134" customWidth="1"/>
    <col min="786" max="786" width="1.140625" style="134" customWidth="1"/>
    <col min="787" max="787" width="6.85546875" style="134" customWidth="1"/>
    <col min="788" max="788" width="4.5703125" style="134" customWidth="1"/>
    <col min="789" max="792" width="1.140625" style="134" customWidth="1"/>
    <col min="793" max="793" width="8" style="134" customWidth="1"/>
    <col min="794" max="794" width="3.42578125" style="134" customWidth="1"/>
    <col min="795" max="795" width="1.140625" style="134" customWidth="1"/>
    <col min="796" max="796" width="1" style="134" customWidth="1"/>
    <col min="797" max="797" width="11.5703125" style="134" customWidth="1"/>
    <col min="798" max="798" width="3.28515625" style="134" customWidth="1"/>
    <col min="799" max="1024" width="6.85546875" style="134" customWidth="1"/>
    <col min="1025" max="1025" width="1.140625" style="134" customWidth="1"/>
    <col min="1026" max="1026" width="2.28515625" style="134" customWidth="1"/>
    <col min="1027" max="1027" width="1.140625" style="134" customWidth="1"/>
    <col min="1028" max="1028" width="11.42578125" style="134" customWidth="1"/>
    <col min="1029" max="1029" width="1.140625" style="134" customWidth="1"/>
    <col min="1030" max="1030" width="6.85546875" style="134" customWidth="1"/>
    <col min="1031" max="1032" width="1.140625" style="134" customWidth="1"/>
    <col min="1033" max="1033" width="2.28515625" style="134" customWidth="1"/>
    <col min="1034" max="1034" width="6.85546875" style="134" customWidth="1"/>
    <col min="1035" max="1035" width="1.140625" style="134" customWidth="1"/>
    <col min="1036" max="1036" width="3.42578125" style="134" customWidth="1"/>
    <col min="1037" max="1038" width="2.28515625" style="134" customWidth="1"/>
    <col min="1039" max="1039" width="1.140625" style="134" customWidth="1"/>
    <col min="1040" max="1040" width="4" style="134" customWidth="1"/>
    <col min="1041" max="1041" width="6.28515625" style="134" customWidth="1"/>
    <col min="1042" max="1042" width="1.140625" style="134" customWidth="1"/>
    <col min="1043" max="1043" width="6.85546875" style="134" customWidth="1"/>
    <col min="1044" max="1044" width="4.5703125" style="134" customWidth="1"/>
    <col min="1045" max="1048" width="1.140625" style="134" customWidth="1"/>
    <col min="1049" max="1049" width="8" style="134" customWidth="1"/>
    <col min="1050" max="1050" width="3.42578125" style="134" customWidth="1"/>
    <col min="1051" max="1051" width="1.140625" style="134" customWidth="1"/>
    <col min="1052" max="1052" width="1" style="134" customWidth="1"/>
    <col min="1053" max="1053" width="11.5703125" style="134" customWidth="1"/>
    <col min="1054" max="1054" width="3.28515625" style="134" customWidth="1"/>
    <col min="1055" max="1280" width="6.85546875" style="134" customWidth="1"/>
    <col min="1281" max="1281" width="1.140625" style="134" customWidth="1"/>
    <col min="1282" max="1282" width="2.28515625" style="134" customWidth="1"/>
    <col min="1283" max="1283" width="1.140625" style="134" customWidth="1"/>
    <col min="1284" max="1284" width="11.42578125" style="134" customWidth="1"/>
    <col min="1285" max="1285" width="1.140625" style="134" customWidth="1"/>
    <col min="1286" max="1286" width="6.85546875" style="134" customWidth="1"/>
    <col min="1287" max="1288" width="1.140625" style="134" customWidth="1"/>
    <col min="1289" max="1289" width="2.28515625" style="134" customWidth="1"/>
    <col min="1290" max="1290" width="6.85546875" style="134" customWidth="1"/>
    <col min="1291" max="1291" width="1.140625" style="134" customWidth="1"/>
    <col min="1292" max="1292" width="3.42578125" style="134" customWidth="1"/>
    <col min="1293" max="1294" width="2.28515625" style="134" customWidth="1"/>
    <col min="1295" max="1295" width="1.140625" style="134" customWidth="1"/>
    <col min="1296" max="1296" width="4" style="134" customWidth="1"/>
    <col min="1297" max="1297" width="6.28515625" style="134" customWidth="1"/>
    <col min="1298" max="1298" width="1.140625" style="134" customWidth="1"/>
    <col min="1299" max="1299" width="6.85546875" style="134" customWidth="1"/>
    <col min="1300" max="1300" width="4.5703125" style="134" customWidth="1"/>
    <col min="1301" max="1304" width="1.140625" style="134" customWidth="1"/>
    <col min="1305" max="1305" width="8" style="134" customWidth="1"/>
    <col min="1306" max="1306" width="3.42578125" style="134" customWidth="1"/>
    <col min="1307" max="1307" width="1.140625" style="134" customWidth="1"/>
    <col min="1308" max="1308" width="1" style="134" customWidth="1"/>
    <col min="1309" max="1309" width="11.5703125" style="134" customWidth="1"/>
    <col min="1310" max="1310" width="3.28515625" style="134" customWidth="1"/>
    <col min="1311" max="1536" width="6.85546875" style="134" customWidth="1"/>
    <col min="1537" max="1537" width="1.140625" style="134" customWidth="1"/>
    <col min="1538" max="1538" width="2.28515625" style="134" customWidth="1"/>
    <col min="1539" max="1539" width="1.140625" style="134" customWidth="1"/>
    <col min="1540" max="1540" width="11.42578125" style="134" customWidth="1"/>
    <col min="1541" max="1541" width="1.140625" style="134" customWidth="1"/>
    <col min="1542" max="1542" width="6.85546875" style="134" customWidth="1"/>
    <col min="1543" max="1544" width="1.140625" style="134" customWidth="1"/>
    <col min="1545" max="1545" width="2.28515625" style="134" customWidth="1"/>
    <col min="1546" max="1546" width="6.85546875" style="134" customWidth="1"/>
    <col min="1547" max="1547" width="1.140625" style="134" customWidth="1"/>
    <col min="1548" max="1548" width="3.42578125" style="134" customWidth="1"/>
    <col min="1549" max="1550" width="2.28515625" style="134" customWidth="1"/>
    <col min="1551" max="1551" width="1.140625" style="134" customWidth="1"/>
    <col min="1552" max="1552" width="4" style="134" customWidth="1"/>
    <col min="1553" max="1553" width="6.28515625" style="134" customWidth="1"/>
    <col min="1554" max="1554" width="1.140625" style="134" customWidth="1"/>
    <col min="1555" max="1555" width="6.85546875" style="134" customWidth="1"/>
    <col min="1556" max="1556" width="4.5703125" style="134" customWidth="1"/>
    <col min="1557" max="1560" width="1.140625" style="134" customWidth="1"/>
    <col min="1561" max="1561" width="8" style="134" customWidth="1"/>
    <col min="1562" max="1562" width="3.42578125" style="134" customWidth="1"/>
    <col min="1563" max="1563" width="1.140625" style="134" customWidth="1"/>
    <col min="1564" max="1564" width="1" style="134" customWidth="1"/>
    <col min="1565" max="1565" width="11.5703125" style="134" customWidth="1"/>
    <col min="1566" max="1566" width="3.28515625" style="134" customWidth="1"/>
    <col min="1567" max="1792" width="6.85546875" style="134" customWidth="1"/>
    <col min="1793" max="1793" width="1.140625" style="134" customWidth="1"/>
    <col min="1794" max="1794" width="2.28515625" style="134" customWidth="1"/>
    <col min="1795" max="1795" width="1.140625" style="134" customWidth="1"/>
    <col min="1796" max="1796" width="11.42578125" style="134" customWidth="1"/>
    <col min="1797" max="1797" width="1.140625" style="134" customWidth="1"/>
    <col min="1798" max="1798" width="6.85546875" style="134" customWidth="1"/>
    <col min="1799" max="1800" width="1.140625" style="134" customWidth="1"/>
    <col min="1801" max="1801" width="2.28515625" style="134" customWidth="1"/>
    <col min="1802" max="1802" width="6.85546875" style="134" customWidth="1"/>
    <col min="1803" max="1803" width="1.140625" style="134" customWidth="1"/>
    <col min="1804" max="1804" width="3.42578125" style="134" customWidth="1"/>
    <col min="1805" max="1806" width="2.28515625" style="134" customWidth="1"/>
    <col min="1807" max="1807" width="1.140625" style="134" customWidth="1"/>
    <col min="1808" max="1808" width="4" style="134" customWidth="1"/>
    <col min="1809" max="1809" width="6.28515625" style="134" customWidth="1"/>
    <col min="1810" max="1810" width="1.140625" style="134" customWidth="1"/>
    <col min="1811" max="1811" width="6.85546875" style="134" customWidth="1"/>
    <col min="1812" max="1812" width="4.5703125" style="134" customWidth="1"/>
    <col min="1813" max="1816" width="1.140625" style="134" customWidth="1"/>
    <col min="1817" max="1817" width="8" style="134" customWidth="1"/>
    <col min="1818" max="1818" width="3.42578125" style="134" customWidth="1"/>
    <col min="1819" max="1819" width="1.140625" style="134" customWidth="1"/>
    <col min="1820" max="1820" width="1" style="134" customWidth="1"/>
    <col min="1821" max="1821" width="11.5703125" style="134" customWidth="1"/>
    <col min="1822" max="1822" width="3.28515625" style="134" customWidth="1"/>
    <col min="1823" max="2048" width="6.85546875" style="134" customWidth="1"/>
    <col min="2049" max="2049" width="1.140625" style="134" customWidth="1"/>
    <col min="2050" max="2050" width="2.28515625" style="134" customWidth="1"/>
    <col min="2051" max="2051" width="1.140625" style="134" customWidth="1"/>
    <col min="2052" max="2052" width="11.42578125" style="134" customWidth="1"/>
    <col min="2053" max="2053" width="1.140625" style="134" customWidth="1"/>
    <col min="2054" max="2054" width="6.85546875" style="134" customWidth="1"/>
    <col min="2055" max="2056" width="1.140625" style="134" customWidth="1"/>
    <col min="2057" max="2057" width="2.28515625" style="134" customWidth="1"/>
    <col min="2058" max="2058" width="6.85546875" style="134" customWidth="1"/>
    <col min="2059" max="2059" width="1.140625" style="134" customWidth="1"/>
    <col min="2060" max="2060" width="3.42578125" style="134" customWidth="1"/>
    <col min="2061" max="2062" width="2.28515625" style="134" customWidth="1"/>
    <col min="2063" max="2063" width="1.140625" style="134" customWidth="1"/>
    <col min="2064" max="2064" width="4" style="134" customWidth="1"/>
    <col min="2065" max="2065" width="6.28515625" style="134" customWidth="1"/>
    <col min="2066" max="2066" width="1.140625" style="134" customWidth="1"/>
    <col min="2067" max="2067" width="6.85546875" style="134" customWidth="1"/>
    <col min="2068" max="2068" width="4.5703125" style="134" customWidth="1"/>
    <col min="2069" max="2072" width="1.140625" style="134" customWidth="1"/>
    <col min="2073" max="2073" width="8" style="134" customWidth="1"/>
    <col min="2074" max="2074" width="3.42578125" style="134" customWidth="1"/>
    <col min="2075" max="2075" width="1.140625" style="134" customWidth="1"/>
    <col min="2076" max="2076" width="1" style="134" customWidth="1"/>
    <col min="2077" max="2077" width="11.5703125" style="134" customWidth="1"/>
    <col min="2078" max="2078" width="3.28515625" style="134" customWidth="1"/>
    <col min="2079" max="2304" width="6.85546875" style="134" customWidth="1"/>
    <col min="2305" max="2305" width="1.140625" style="134" customWidth="1"/>
    <col min="2306" max="2306" width="2.28515625" style="134" customWidth="1"/>
    <col min="2307" max="2307" width="1.140625" style="134" customWidth="1"/>
    <col min="2308" max="2308" width="11.42578125" style="134" customWidth="1"/>
    <col min="2309" max="2309" width="1.140625" style="134" customWidth="1"/>
    <col min="2310" max="2310" width="6.85546875" style="134" customWidth="1"/>
    <col min="2311" max="2312" width="1.140625" style="134" customWidth="1"/>
    <col min="2313" max="2313" width="2.28515625" style="134" customWidth="1"/>
    <col min="2314" max="2314" width="6.85546875" style="134" customWidth="1"/>
    <col min="2315" max="2315" width="1.140625" style="134" customWidth="1"/>
    <col min="2316" max="2316" width="3.42578125" style="134" customWidth="1"/>
    <col min="2317" max="2318" width="2.28515625" style="134" customWidth="1"/>
    <col min="2319" max="2319" width="1.140625" style="134" customWidth="1"/>
    <col min="2320" max="2320" width="4" style="134" customWidth="1"/>
    <col min="2321" max="2321" width="6.28515625" style="134" customWidth="1"/>
    <col min="2322" max="2322" width="1.140625" style="134" customWidth="1"/>
    <col min="2323" max="2323" width="6.85546875" style="134" customWidth="1"/>
    <col min="2324" max="2324" width="4.5703125" style="134" customWidth="1"/>
    <col min="2325" max="2328" width="1.140625" style="134" customWidth="1"/>
    <col min="2329" max="2329" width="8" style="134" customWidth="1"/>
    <col min="2330" max="2330" width="3.42578125" style="134" customWidth="1"/>
    <col min="2331" max="2331" width="1.140625" style="134" customWidth="1"/>
    <col min="2332" max="2332" width="1" style="134" customWidth="1"/>
    <col min="2333" max="2333" width="11.5703125" style="134" customWidth="1"/>
    <col min="2334" max="2334" width="3.28515625" style="134" customWidth="1"/>
    <col min="2335" max="2560" width="6.85546875" style="134" customWidth="1"/>
    <col min="2561" max="2561" width="1.140625" style="134" customWidth="1"/>
    <col min="2562" max="2562" width="2.28515625" style="134" customWidth="1"/>
    <col min="2563" max="2563" width="1.140625" style="134" customWidth="1"/>
    <col min="2564" max="2564" width="11.42578125" style="134" customWidth="1"/>
    <col min="2565" max="2565" width="1.140625" style="134" customWidth="1"/>
    <col min="2566" max="2566" width="6.85546875" style="134" customWidth="1"/>
    <col min="2567" max="2568" width="1.140625" style="134" customWidth="1"/>
    <col min="2569" max="2569" width="2.28515625" style="134" customWidth="1"/>
    <col min="2570" max="2570" width="6.85546875" style="134" customWidth="1"/>
    <col min="2571" max="2571" width="1.140625" style="134" customWidth="1"/>
    <col min="2572" max="2572" width="3.42578125" style="134" customWidth="1"/>
    <col min="2573" max="2574" width="2.28515625" style="134" customWidth="1"/>
    <col min="2575" max="2575" width="1.140625" style="134" customWidth="1"/>
    <col min="2576" max="2576" width="4" style="134" customWidth="1"/>
    <col min="2577" max="2577" width="6.28515625" style="134" customWidth="1"/>
    <col min="2578" max="2578" width="1.140625" style="134" customWidth="1"/>
    <col min="2579" max="2579" width="6.85546875" style="134" customWidth="1"/>
    <col min="2580" max="2580" width="4.5703125" style="134" customWidth="1"/>
    <col min="2581" max="2584" width="1.140625" style="134" customWidth="1"/>
    <col min="2585" max="2585" width="8" style="134" customWidth="1"/>
    <col min="2586" max="2586" width="3.42578125" style="134" customWidth="1"/>
    <col min="2587" max="2587" width="1.140625" style="134" customWidth="1"/>
    <col min="2588" max="2588" width="1" style="134" customWidth="1"/>
    <col min="2589" max="2589" width="11.5703125" style="134" customWidth="1"/>
    <col min="2590" max="2590" width="3.28515625" style="134" customWidth="1"/>
    <col min="2591" max="2816" width="6.85546875" style="134" customWidth="1"/>
    <col min="2817" max="2817" width="1.140625" style="134" customWidth="1"/>
    <col min="2818" max="2818" width="2.28515625" style="134" customWidth="1"/>
    <col min="2819" max="2819" width="1.140625" style="134" customWidth="1"/>
    <col min="2820" max="2820" width="11.42578125" style="134" customWidth="1"/>
    <col min="2821" max="2821" width="1.140625" style="134" customWidth="1"/>
    <col min="2822" max="2822" width="6.85546875" style="134" customWidth="1"/>
    <col min="2823" max="2824" width="1.140625" style="134" customWidth="1"/>
    <col min="2825" max="2825" width="2.28515625" style="134" customWidth="1"/>
    <col min="2826" max="2826" width="6.85546875" style="134" customWidth="1"/>
    <col min="2827" max="2827" width="1.140625" style="134" customWidth="1"/>
    <col min="2828" max="2828" width="3.42578125" style="134" customWidth="1"/>
    <col min="2829" max="2830" width="2.28515625" style="134" customWidth="1"/>
    <col min="2831" max="2831" width="1.140625" style="134" customWidth="1"/>
    <col min="2832" max="2832" width="4" style="134" customWidth="1"/>
    <col min="2833" max="2833" width="6.28515625" style="134" customWidth="1"/>
    <col min="2834" max="2834" width="1.140625" style="134" customWidth="1"/>
    <col min="2835" max="2835" width="6.85546875" style="134" customWidth="1"/>
    <col min="2836" max="2836" width="4.5703125" style="134" customWidth="1"/>
    <col min="2837" max="2840" width="1.140625" style="134" customWidth="1"/>
    <col min="2841" max="2841" width="8" style="134" customWidth="1"/>
    <col min="2842" max="2842" width="3.42578125" style="134" customWidth="1"/>
    <col min="2843" max="2843" width="1.140625" style="134" customWidth="1"/>
    <col min="2844" max="2844" width="1" style="134" customWidth="1"/>
    <col min="2845" max="2845" width="11.5703125" style="134" customWidth="1"/>
    <col min="2846" max="2846" width="3.28515625" style="134" customWidth="1"/>
    <col min="2847" max="3072" width="6.85546875" style="134" customWidth="1"/>
    <col min="3073" max="3073" width="1.140625" style="134" customWidth="1"/>
    <col min="3074" max="3074" width="2.28515625" style="134" customWidth="1"/>
    <col min="3075" max="3075" width="1.140625" style="134" customWidth="1"/>
    <col min="3076" max="3076" width="11.42578125" style="134" customWidth="1"/>
    <col min="3077" max="3077" width="1.140625" style="134" customWidth="1"/>
    <col min="3078" max="3078" width="6.85546875" style="134" customWidth="1"/>
    <col min="3079" max="3080" width="1.140625" style="134" customWidth="1"/>
    <col min="3081" max="3081" width="2.28515625" style="134" customWidth="1"/>
    <col min="3082" max="3082" width="6.85546875" style="134" customWidth="1"/>
    <col min="3083" max="3083" width="1.140625" style="134" customWidth="1"/>
    <col min="3084" max="3084" width="3.42578125" style="134" customWidth="1"/>
    <col min="3085" max="3086" width="2.28515625" style="134" customWidth="1"/>
    <col min="3087" max="3087" width="1.140625" style="134" customWidth="1"/>
    <col min="3088" max="3088" width="4" style="134" customWidth="1"/>
    <col min="3089" max="3089" width="6.28515625" style="134" customWidth="1"/>
    <col min="3090" max="3090" width="1.140625" style="134" customWidth="1"/>
    <col min="3091" max="3091" width="6.85546875" style="134" customWidth="1"/>
    <col min="3092" max="3092" width="4.5703125" style="134" customWidth="1"/>
    <col min="3093" max="3096" width="1.140625" style="134" customWidth="1"/>
    <col min="3097" max="3097" width="8" style="134" customWidth="1"/>
    <col min="3098" max="3098" width="3.42578125" style="134" customWidth="1"/>
    <col min="3099" max="3099" width="1.140625" style="134" customWidth="1"/>
    <col min="3100" max="3100" width="1" style="134" customWidth="1"/>
    <col min="3101" max="3101" width="11.5703125" style="134" customWidth="1"/>
    <col min="3102" max="3102" width="3.28515625" style="134" customWidth="1"/>
    <col min="3103" max="3328" width="6.85546875" style="134" customWidth="1"/>
    <col min="3329" max="3329" width="1.140625" style="134" customWidth="1"/>
    <col min="3330" max="3330" width="2.28515625" style="134" customWidth="1"/>
    <col min="3331" max="3331" width="1.140625" style="134" customWidth="1"/>
    <col min="3332" max="3332" width="11.42578125" style="134" customWidth="1"/>
    <col min="3333" max="3333" width="1.140625" style="134" customWidth="1"/>
    <col min="3334" max="3334" width="6.85546875" style="134" customWidth="1"/>
    <col min="3335" max="3336" width="1.140625" style="134" customWidth="1"/>
    <col min="3337" max="3337" width="2.28515625" style="134" customWidth="1"/>
    <col min="3338" max="3338" width="6.85546875" style="134" customWidth="1"/>
    <col min="3339" max="3339" width="1.140625" style="134" customWidth="1"/>
    <col min="3340" max="3340" width="3.42578125" style="134" customWidth="1"/>
    <col min="3341" max="3342" width="2.28515625" style="134" customWidth="1"/>
    <col min="3343" max="3343" width="1.140625" style="134" customWidth="1"/>
    <col min="3344" max="3344" width="4" style="134" customWidth="1"/>
    <col min="3345" max="3345" width="6.28515625" style="134" customWidth="1"/>
    <col min="3346" max="3346" width="1.140625" style="134" customWidth="1"/>
    <col min="3347" max="3347" width="6.85546875" style="134" customWidth="1"/>
    <col min="3348" max="3348" width="4.5703125" style="134" customWidth="1"/>
    <col min="3349" max="3352" width="1.140625" style="134" customWidth="1"/>
    <col min="3353" max="3353" width="8" style="134" customWidth="1"/>
    <col min="3354" max="3354" width="3.42578125" style="134" customWidth="1"/>
    <col min="3355" max="3355" width="1.140625" style="134" customWidth="1"/>
    <col min="3356" max="3356" width="1" style="134" customWidth="1"/>
    <col min="3357" max="3357" width="11.5703125" style="134" customWidth="1"/>
    <col min="3358" max="3358" width="3.28515625" style="134" customWidth="1"/>
    <col min="3359" max="3584" width="6.85546875" style="134" customWidth="1"/>
    <col min="3585" max="3585" width="1.140625" style="134" customWidth="1"/>
    <col min="3586" max="3586" width="2.28515625" style="134" customWidth="1"/>
    <col min="3587" max="3587" width="1.140625" style="134" customWidth="1"/>
    <col min="3588" max="3588" width="11.42578125" style="134" customWidth="1"/>
    <col min="3589" max="3589" width="1.140625" style="134" customWidth="1"/>
    <col min="3590" max="3590" width="6.85546875" style="134" customWidth="1"/>
    <col min="3591" max="3592" width="1.140625" style="134" customWidth="1"/>
    <col min="3593" max="3593" width="2.28515625" style="134" customWidth="1"/>
    <col min="3594" max="3594" width="6.85546875" style="134" customWidth="1"/>
    <col min="3595" max="3595" width="1.140625" style="134" customWidth="1"/>
    <col min="3596" max="3596" width="3.42578125" style="134" customWidth="1"/>
    <col min="3597" max="3598" width="2.28515625" style="134" customWidth="1"/>
    <col min="3599" max="3599" width="1.140625" style="134" customWidth="1"/>
    <col min="3600" max="3600" width="4" style="134" customWidth="1"/>
    <col min="3601" max="3601" width="6.28515625" style="134" customWidth="1"/>
    <col min="3602" max="3602" width="1.140625" style="134" customWidth="1"/>
    <col min="3603" max="3603" width="6.85546875" style="134" customWidth="1"/>
    <col min="3604" max="3604" width="4.5703125" style="134" customWidth="1"/>
    <col min="3605" max="3608" width="1.140625" style="134" customWidth="1"/>
    <col min="3609" max="3609" width="8" style="134" customWidth="1"/>
    <col min="3610" max="3610" width="3.42578125" style="134" customWidth="1"/>
    <col min="3611" max="3611" width="1.140625" style="134" customWidth="1"/>
    <col min="3612" max="3612" width="1" style="134" customWidth="1"/>
    <col min="3613" max="3613" width="11.5703125" style="134" customWidth="1"/>
    <col min="3614" max="3614" width="3.28515625" style="134" customWidth="1"/>
    <col min="3615" max="3840" width="6.85546875" style="134" customWidth="1"/>
    <col min="3841" max="3841" width="1.140625" style="134" customWidth="1"/>
    <col min="3842" max="3842" width="2.28515625" style="134" customWidth="1"/>
    <col min="3843" max="3843" width="1.140625" style="134" customWidth="1"/>
    <col min="3844" max="3844" width="11.42578125" style="134" customWidth="1"/>
    <col min="3845" max="3845" width="1.140625" style="134" customWidth="1"/>
    <col min="3846" max="3846" width="6.85546875" style="134" customWidth="1"/>
    <col min="3847" max="3848" width="1.140625" style="134" customWidth="1"/>
    <col min="3849" max="3849" width="2.28515625" style="134" customWidth="1"/>
    <col min="3850" max="3850" width="6.85546875" style="134" customWidth="1"/>
    <col min="3851" max="3851" width="1.140625" style="134" customWidth="1"/>
    <col min="3852" max="3852" width="3.42578125" style="134" customWidth="1"/>
    <col min="3853" max="3854" width="2.28515625" style="134" customWidth="1"/>
    <col min="3855" max="3855" width="1.140625" style="134" customWidth="1"/>
    <col min="3856" max="3856" width="4" style="134" customWidth="1"/>
    <col min="3857" max="3857" width="6.28515625" style="134" customWidth="1"/>
    <col min="3858" max="3858" width="1.140625" style="134" customWidth="1"/>
    <col min="3859" max="3859" width="6.85546875" style="134" customWidth="1"/>
    <col min="3860" max="3860" width="4.5703125" style="134" customWidth="1"/>
    <col min="3861" max="3864" width="1.140625" style="134" customWidth="1"/>
    <col min="3865" max="3865" width="8" style="134" customWidth="1"/>
    <col min="3866" max="3866" width="3.42578125" style="134" customWidth="1"/>
    <col min="3867" max="3867" width="1.140625" style="134" customWidth="1"/>
    <col min="3868" max="3868" width="1" style="134" customWidth="1"/>
    <col min="3869" max="3869" width="11.5703125" style="134" customWidth="1"/>
    <col min="3870" max="3870" width="3.28515625" style="134" customWidth="1"/>
    <col min="3871" max="4096" width="6.85546875" style="134" customWidth="1"/>
    <col min="4097" max="4097" width="1.140625" style="134" customWidth="1"/>
    <col min="4098" max="4098" width="2.28515625" style="134" customWidth="1"/>
    <col min="4099" max="4099" width="1.140625" style="134" customWidth="1"/>
    <col min="4100" max="4100" width="11.42578125" style="134" customWidth="1"/>
    <col min="4101" max="4101" width="1.140625" style="134" customWidth="1"/>
    <col min="4102" max="4102" width="6.85546875" style="134" customWidth="1"/>
    <col min="4103" max="4104" width="1.140625" style="134" customWidth="1"/>
    <col min="4105" max="4105" width="2.28515625" style="134" customWidth="1"/>
    <col min="4106" max="4106" width="6.85546875" style="134" customWidth="1"/>
    <col min="4107" max="4107" width="1.140625" style="134" customWidth="1"/>
    <col min="4108" max="4108" width="3.42578125" style="134" customWidth="1"/>
    <col min="4109" max="4110" width="2.28515625" style="134" customWidth="1"/>
    <col min="4111" max="4111" width="1.140625" style="134" customWidth="1"/>
    <col min="4112" max="4112" width="4" style="134" customWidth="1"/>
    <col min="4113" max="4113" width="6.28515625" style="134" customWidth="1"/>
    <col min="4114" max="4114" width="1.140625" style="134" customWidth="1"/>
    <col min="4115" max="4115" width="6.85546875" style="134" customWidth="1"/>
    <col min="4116" max="4116" width="4.5703125" style="134" customWidth="1"/>
    <col min="4117" max="4120" width="1.140625" style="134" customWidth="1"/>
    <col min="4121" max="4121" width="8" style="134" customWidth="1"/>
    <col min="4122" max="4122" width="3.42578125" style="134" customWidth="1"/>
    <col min="4123" max="4123" width="1.140625" style="134" customWidth="1"/>
    <col min="4124" max="4124" width="1" style="134" customWidth="1"/>
    <col min="4125" max="4125" width="11.5703125" style="134" customWidth="1"/>
    <col min="4126" max="4126" width="3.28515625" style="134" customWidth="1"/>
    <col min="4127" max="4352" width="6.85546875" style="134" customWidth="1"/>
    <col min="4353" max="4353" width="1.140625" style="134" customWidth="1"/>
    <col min="4354" max="4354" width="2.28515625" style="134" customWidth="1"/>
    <col min="4355" max="4355" width="1.140625" style="134" customWidth="1"/>
    <col min="4356" max="4356" width="11.42578125" style="134" customWidth="1"/>
    <col min="4357" max="4357" width="1.140625" style="134" customWidth="1"/>
    <col min="4358" max="4358" width="6.85546875" style="134" customWidth="1"/>
    <col min="4359" max="4360" width="1.140625" style="134" customWidth="1"/>
    <col min="4361" max="4361" width="2.28515625" style="134" customWidth="1"/>
    <col min="4362" max="4362" width="6.85546875" style="134" customWidth="1"/>
    <col min="4363" max="4363" width="1.140625" style="134" customWidth="1"/>
    <col min="4364" max="4364" width="3.42578125" style="134" customWidth="1"/>
    <col min="4365" max="4366" width="2.28515625" style="134" customWidth="1"/>
    <col min="4367" max="4367" width="1.140625" style="134" customWidth="1"/>
    <col min="4368" max="4368" width="4" style="134" customWidth="1"/>
    <col min="4369" max="4369" width="6.28515625" style="134" customWidth="1"/>
    <col min="4370" max="4370" width="1.140625" style="134" customWidth="1"/>
    <col min="4371" max="4371" width="6.85546875" style="134" customWidth="1"/>
    <col min="4372" max="4372" width="4.5703125" style="134" customWidth="1"/>
    <col min="4373" max="4376" width="1.140625" style="134" customWidth="1"/>
    <col min="4377" max="4377" width="8" style="134" customWidth="1"/>
    <col min="4378" max="4378" width="3.42578125" style="134" customWidth="1"/>
    <col min="4379" max="4379" width="1.140625" style="134" customWidth="1"/>
    <col min="4380" max="4380" width="1" style="134" customWidth="1"/>
    <col min="4381" max="4381" width="11.5703125" style="134" customWidth="1"/>
    <col min="4382" max="4382" width="3.28515625" style="134" customWidth="1"/>
    <col min="4383" max="4608" width="6.85546875" style="134" customWidth="1"/>
    <col min="4609" max="4609" width="1.140625" style="134" customWidth="1"/>
    <col min="4610" max="4610" width="2.28515625" style="134" customWidth="1"/>
    <col min="4611" max="4611" width="1.140625" style="134" customWidth="1"/>
    <col min="4612" max="4612" width="11.42578125" style="134" customWidth="1"/>
    <col min="4613" max="4613" width="1.140625" style="134" customWidth="1"/>
    <col min="4614" max="4614" width="6.85546875" style="134" customWidth="1"/>
    <col min="4615" max="4616" width="1.140625" style="134" customWidth="1"/>
    <col min="4617" max="4617" width="2.28515625" style="134" customWidth="1"/>
    <col min="4618" max="4618" width="6.85546875" style="134" customWidth="1"/>
    <col min="4619" max="4619" width="1.140625" style="134" customWidth="1"/>
    <col min="4620" max="4620" width="3.42578125" style="134" customWidth="1"/>
    <col min="4621" max="4622" width="2.28515625" style="134" customWidth="1"/>
    <col min="4623" max="4623" width="1.140625" style="134" customWidth="1"/>
    <col min="4624" max="4624" width="4" style="134" customWidth="1"/>
    <col min="4625" max="4625" width="6.28515625" style="134" customWidth="1"/>
    <col min="4626" max="4626" width="1.140625" style="134" customWidth="1"/>
    <col min="4627" max="4627" width="6.85546875" style="134" customWidth="1"/>
    <col min="4628" max="4628" width="4.5703125" style="134" customWidth="1"/>
    <col min="4629" max="4632" width="1.140625" style="134" customWidth="1"/>
    <col min="4633" max="4633" width="8" style="134" customWidth="1"/>
    <col min="4634" max="4634" width="3.42578125" style="134" customWidth="1"/>
    <col min="4635" max="4635" width="1.140625" style="134" customWidth="1"/>
    <col min="4636" max="4636" width="1" style="134" customWidth="1"/>
    <col min="4637" max="4637" width="11.5703125" style="134" customWidth="1"/>
    <col min="4638" max="4638" width="3.28515625" style="134" customWidth="1"/>
    <col min="4639" max="4864" width="6.85546875" style="134" customWidth="1"/>
    <col min="4865" max="4865" width="1.140625" style="134" customWidth="1"/>
    <col min="4866" max="4866" width="2.28515625" style="134" customWidth="1"/>
    <col min="4867" max="4867" width="1.140625" style="134" customWidth="1"/>
    <col min="4868" max="4868" width="11.42578125" style="134" customWidth="1"/>
    <col min="4869" max="4869" width="1.140625" style="134" customWidth="1"/>
    <col min="4870" max="4870" width="6.85546875" style="134" customWidth="1"/>
    <col min="4871" max="4872" width="1.140625" style="134" customWidth="1"/>
    <col min="4873" max="4873" width="2.28515625" style="134" customWidth="1"/>
    <col min="4874" max="4874" width="6.85546875" style="134" customWidth="1"/>
    <col min="4875" max="4875" width="1.140625" style="134" customWidth="1"/>
    <col min="4876" max="4876" width="3.42578125" style="134" customWidth="1"/>
    <col min="4877" max="4878" width="2.28515625" style="134" customWidth="1"/>
    <col min="4879" max="4879" width="1.140625" style="134" customWidth="1"/>
    <col min="4880" max="4880" width="4" style="134" customWidth="1"/>
    <col min="4881" max="4881" width="6.28515625" style="134" customWidth="1"/>
    <col min="4882" max="4882" width="1.140625" style="134" customWidth="1"/>
    <col min="4883" max="4883" width="6.85546875" style="134" customWidth="1"/>
    <col min="4884" max="4884" width="4.5703125" style="134" customWidth="1"/>
    <col min="4885" max="4888" width="1.140625" style="134" customWidth="1"/>
    <col min="4889" max="4889" width="8" style="134" customWidth="1"/>
    <col min="4890" max="4890" width="3.42578125" style="134" customWidth="1"/>
    <col min="4891" max="4891" width="1.140625" style="134" customWidth="1"/>
    <col min="4892" max="4892" width="1" style="134" customWidth="1"/>
    <col min="4893" max="4893" width="11.5703125" style="134" customWidth="1"/>
    <col min="4894" max="4894" width="3.28515625" style="134" customWidth="1"/>
    <col min="4895" max="5120" width="6.85546875" style="134" customWidth="1"/>
    <col min="5121" max="5121" width="1.140625" style="134" customWidth="1"/>
    <col min="5122" max="5122" width="2.28515625" style="134" customWidth="1"/>
    <col min="5123" max="5123" width="1.140625" style="134" customWidth="1"/>
    <col min="5124" max="5124" width="11.42578125" style="134" customWidth="1"/>
    <col min="5125" max="5125" width="1.140625" style="134" customWidth="1"/>
    <col min="5126" max="5126" width="6.85546875" style="134" customWidth="1"/>
    <col min="5127" max="5128" width="1.140625" style="134" customWidth="1"/>
    <col min="5129" max="5129" width="2.28515625" style="134" customWidth="1"/>
    <col min="5130" max="5130" width="6.85546875" style="134" customWidth="1"/>
    <col min="5131" max="5131" width="1.140625" style="134" customWidth="1"/>
    <col min="5132" max="5132" width="3.42578125" style="134" customWidth="1"/>
    <col min="5133" max="5134" width="2.28515625" style="134" customWidth="1"/>
    <col min="5135" max="5135" width="1.140625" style="134" customWidth="1"/>
    <col min="5136" max="5136" width="4" style="134" customWidth="1"/>
    <col min="5137" max="5137" width="6.28515625" style="134" customWidth="1"/>
    <col min="5138" max="5138" width="1.140625" style="134" customWidth="1"/>
    <col min="5139" max="5139" width="6.85546875" style="134" customWidth="1"/>
    <col min="5140" max="5140" width="4.5703125" style="134" customWidth="1"/>
    <col min="5141" max="5144" width="1.140625" style="134" customWidth="1"/>
    <col min="5145" max="5145" width="8" style="134" customWidth="1"/>
    <col min="5146" max="5146" width="3.42578125" style="134" customWidth="1"/>
    <col min="5147" max="5147" width="1.140625" style="134" customWidth="1"/>
    <col min="5148" max="5148" width="1" style="134" customWidth="1"/>
    <col min="5149" max="5149" width="11.5703125" style="134" customWidth="1"/>
    <col min="5150" max="5150" width="3.28515625" style="134" customWidth="1"/>
    <col min="5151" max="5376" width="6.85546875" style="134" customWidth="1"/>
    <col min="5377" max="5377" width="1.140625" style="134" customWidth="1"/>
    <col min="5378" max="5378" width="2.28515625" style="134" customWidth="1"/>
    <col min="5379" max="5379" width="1.140625" style="134" customWidth="1"/>
    <col min="5380" max="5380" width="11.42578125" style="134" customWidth="1"/>
    <col min="5381" max="5381" width="1.140625" style="134" customWidth="1"/>
    <col min="5382" max="5382" width="6.85546875" style="134" customWidth="1"/>
    <col min="5383" max="5384" width="1.140625" style="134" customWidth="1"/>
    <col min="5385" max="5385" width="2.28515625" style="134" customWidth="1"/>
    <col min="5386" max="5386" width="6.85546875" style="134" customWidth="1"/>
    <col min="5387" max="5387" width="1.140625" style="134" customWidth="1"/>
    <col min="5388" max="5388" width="3.42578125" style="134" customWidth="1"/>
    <col min="5389" max="5390" width="2.28515625" style="134" customWidth="1"/>
    <col min="5391" max="5391" width="1.140625" style="134" customWidth="1"/>
    <col min="5392" max="5392" width="4" style="134" customWidth="1"/>
    <col min="5393" max="5393" width="6.28515625" style="134" customWidth="1"/>
    <col min="5394" max="5394" width="1.140625" style="134" customWidth="1"/>
    <col min="5395" max="5395" width="6.85546875" style="134" customWidth="1"/>
    <col min="5396" max="5396" width="4.5703125" style="134" customWidth="1"/>
    <col min="5397" max="5400" width="1.140625" style="134" customWidth="1"/>
    <col min="5401" max="5401" width="8" style="134" customWidth="1"/>
    <col min="5402" max="5402" width="3.42578125" style="134" customWidth="1"/>
    <col min="5403" max="5403" width="1.140625" style="134" customWidth="1"/>
    <col min="5404" max="5404" width="1" style="134" customWidth="1"/>
    <col min="5405" max="5405" width="11.5703125" style="134" customWidth="1"/>
    <col min="5406" max="5406" width="3.28515625" style="134" customWidth="1"/>
    <col min="5407" max="5632" width="6.85546875" style="134" customWidth="1"/>
    <col min="5633" max="5633" width="1.140625" style="134" customWidth="1"/>
    <col min="5634" max="5634" width="2.28515625" style="134" customWidth="1"/>
    <col min="5635" max="5635" width="1.140625" style="134" customWidth="1"/>
    <col min="5636" max="5636" width="11.42578125" style="134" customWidth="1"/>
    <col min="5637" max="5637" width="1.140625" style="134" customWidth="1"/>
    <col min="5638" max="5638" width="6.85546875" style="134" customWidth="1"/>
    <col min="5639" max="5640" width="1.140625" style="134" customWidth="1"/>
    <col min="5641" max="5641" width="2.28515625" style="134" customWidth="1"/>
    <col min="5642" max="5642" width="6.85546875" style="134" customWidth="1"/>
    <col min="5643" max="5643" width="1.140625" style="134" customWidth="1"/>
    <col min="5644" max="5644" width="3.42578125" style="134" customWidth="1"/>
    <col min="5645" max="5646" width="2.28515625" style="134" customWidth="1"/>
    <col min="5647" max="5647" width="1.140625" style="134" customWidth="1"/>
    <col min="5648" max="5648" width="4" style="134" customWidth="1"/>
    <col min="5649" max="5649" width="6.28515625" style="134" customWidth="1"/>
    <col min="5650" max="5650" width="1.140625" style="134" customWidth="1"/>
    <col min="5651" max="5651" width="6.85546875" style="134" customWidth="1"/>
    <col min="5652" max="5652" width="4.5703125" style="134" customWidth="1"/>
    <col min="5653" max="5656" width="1.140625" style="134" customWidth="1"/>
    <col min="5657" max="5657" width="8" style="134" customWidth="1"/>
    <col min="5658" max="5658" width="3.42578125" style="134" customWidth="1"/>
    <col min="5659" max="5659" width="1.140625" style="134" customWidth="1"/>
    <col min="5660" max="5660" width="1" style="134" customWidth="1"/>
    <col min="5661" max="5661" width="11.5703125" style="134" customWidth="1"/>
    <col min="5662" max="5662" width="3.28515625" style="134" customWidth="1"/>
    <col min="5663" max="5888" width="6.85546875" style="134" customWidth="1"/>
    <col min="5889" max="5889" width="1.140625" style="134" customWidth="1"/>
    <col min="5890" max="5890" width="2.28515625" style="134" customWidth="1"/>
    <col min="5891" max="5891" width="1.140625" style="134" customWidth="1"/>
    <col min="5892" max="5892" width="11.42578125" style="134" customWidth="1"/>
    <col min="5893" max="5893" width="1.140625" style="134" customWidth="1"/>
    <col min="5894" max="5894" width="6.85546875" style="134" customWidth="1"/>
    <col min="5895" max="5896" width="1.140625" style="134" customWidth="1"/>
    <col min="5897" max="5897" width="2.28515625" style="134" customWidth="1"/>
    <col min="5898" max="5898" width="6.85546875" style="134" customWidth="1"/>
    <col min="5899" max="5899" width="1.140625" style="134" customWidth="1"/>
    <col min="5900" max="5900" width="3.42578125" style="134" customWidth="1"/>
    <col min="5901" max="5902" width="2.28515625" style="134" customWidth="1"/>
    <col min="5903" max="5903" width="1.140625" style="134" customWidth="1"/>
    <col min="5904" max="5904" width="4" style="134" customWidth="1"/>
    <col min="5905" max="5905" width="6.28515625" style="134" customWidth="1"/>
    <col min="5906" max="5906" width="1.140625" style="134" customWidth="1"/>
    <col min="5907" max="5907" width="6.85546875" style="134" customWidth="1"/>
    <col min="5908" max="5908" width="4.5703125" style="134" customWidth="1"/>
    <col min="5909" max="5912" width="1.140625" style="134" customWidth="1"/>
    <col min="5913" max="5913" width="8" style="134" customWidth="1"/>
    <col min="5914" max="5914" width="3.42578125" style="134" customWidth="1"/>
    <col min="5915" max="5915" width="1.140625" style="134" customWidth="1"/>
    <col min="5916" max="5916" width="1" style="134" customWidth="1"/>
    <col min="5917" max="5917" width="11.5703125" style="134" customWidth="1"/>
    <col min="5918" max="5918" width="3.28515625" style="134" customWidth="1"/>
    <col min="5919" max="6144" width="6.85546875" style="134" customWidth="1"/>
    <col min="6145" max="6145" width="1.140625" style="134" customWidth="1"/>
    <col min="6146" max="6146" width="2.28515625" style="134" customWidth="1"/>
    <col min="6147" max="6147" width="1.140625" style="134" customWidth="1"/>
    <col min="6148" max="6148" width="11.42578125" style="134" customWidth="1"/>
    <col min="6149" max="6149" width="1.140625" style="134" customWidth="1"/>
    <col min="6150" max="6150" width="6.85546875" style="134" customWidth="1"/>
    <col min="6151" max="6152" width="1.140625" style="134" customWidth="1"/>
    <col min="6153" max="6153" width="2.28515625" style="134" customWidth="1"/>
    <col min="6154" max="6154" width="6.85546875" style="134" customWidth="1"/>
    <col min="6155" max="6155" width="1.140625" style="134" customWidth="1"/>
    <col min="6156" max="6156" width="3.42578125" style="134" customWidth="1"/>
    <col min="6157" max="6158" width="2.28515625" style="134" customWidth="1"/>
    <col min="6159" max="6159" width="1.140625" style="134" customWidth="1"/>
    <col min="6160" max="6160" width="4" style="134" customWidth="1"/>
    <col min="6161" max="6161" width="6.28515625" style="134" customWidth="1"/>
    <col min="6162" max="6162" width="1.140625" style="134" customWidth="1"/>
    <col min="6163" max="6163" width="6.85546875" style="134" customWidth="1"/>
    <col min="6164" max="6164" width="4.5703125" style="134" customWidth="1"/>
    <col min="6165" max="6168" width="1.140625" style="134" customWidth="1"/>
    <col min="6169" max="6169" width="8" style="134" customWidth="1"/>
    <col min="6170" max="6170" width="3.42578125" style="134" customWidth="1"/>
    <col min="6171" max="6171" width="1.140625" style="134" customWidth="1"/>
    <col min="6172" max="6172" width="1" style="134" customWidth="1"/>
    <col min="6173" max="6173" width="11.5703125" style="134" customWidth="1"/>
    <col min="6174" max="6174" width="3.28515625" style="134" customWidth="1"/>
    <col min="6175" max="6400" width="6.85546875" style="134" customWidth="1"/>
    <col min="6401" max="6401" width="1.140625" style="134" customWidth="1"/>
    <col min="6402" max="6402" width="2.28515625" style="134" customWidth="1"/>
    <col min="6403" max="6403" width="1.140625" style="134" customWidth="1"/>
    <col min="6404" max="6404" width="11.42578125" style="134" customWidth="1"/>
    <col min="6405" max="6405" width="1.140625" style="134" customWidth="1"/>
    <col min="6406" max="6406" width="6.85546875" style="134" customWidth="1"/>
    <col min="6407" max="6408" width="1.140625" style="134" customWidth="1"/>
    <col min="6409" max="6409" width="2.28515625" style="134" customWidth="1"/>
    <col min="6410" max="6410" width="6.85546875" style="134" customWidth="1"/>
    <col min="6411" max="6411" width="1.140625" style="134" customWidth="1"/>
    <col min="6412" max="6412" width="3.42578125" style="134" customWidth="1"/>
    <col min="6413" max="6414" width="2.28515625" style="134" customWidth="1"/>
    <col min="6415" max="6415" width="1.140625" style="134" customWidth="1"/>
    <col min="6416" max="6416" width="4" style="134" customWidth="1"/>
    <col min="6417" max="6417" width="6.28515625" style="134" customWidth="1"/>
    <col min="6418" max="6418" width="1.140625" style="134" customWidth="1"/>
    <col min="6419" max="6419" width="6.85546875" style="134" customWidth="1"/>
    <col min="6420" max="6420" width="4.5703125" style="134" customWidth="1"/>
    <col min="6421" max="6424" width="1.140625" style="134" customWidth="1"/>
    <col min="6425" max="6425" width="8" style="134" customWidth="1"/>
    <col min="6426" max="6426" width="3.42578125" style="134" customWidth="1"/>
    <col min="6427" max="6427" width="1.140625" style="134" customWidth="1"/>
    <col min="6428" max="6428" width="1" style="134" customWidth="1"/>
    <col min="6429" max="6429" width="11.5703125" style="134" customWidth="1"/>
    <col min="6430" max="6430" width="3.28515625" style="134" customWidth="1"/>
    <col min="6431" max="6656" width="6.85546875" style="134" customWidth="1"/>
    <col min="6657" max="6657" width="1.140625" style="134" customWidth="1"/>
    <col min="6658" max="6658" width="2.28515625" style="134" customWidth="1"/>
    <col min="6659" max="6659" width="1.140625" style="134" customWidth="1"/>
    <col min="6660" max="6660" width="11.42578125" style="134" customWidth="1"/>
    <col min="6661" max="6661" width="1.140625" style="134" customWidth="1"/>
    <col min="6662" max="6662" width="6.85546875" style="134" customWidth="1"/>
    <col min="6663" max="6664" width="1.140625" style="134" customWidth="1"/>
    <col min="6665" max="6665" width="2.28515625" style="134" customWidth="1"/>
    <col min="6666" max="6666" width="6.85546875" style="134" customWidth="1"/>
    <col min="6667" max="6667" width="1.140625" style="134" customWidth="1"/>
    <col min="6668" max="6668" width="3.42578125" style="134" customWidth="1"/>
    <col min="6669" max="6670" width="2.28515625" style="134" customWidth="1"/>
    <col min="6671" max="6671" width="1.140625" style="134" customWidth="1"/>
    <col min="6672" max="6672" width="4" style="134" customWidth="1"/>
    <col min="6673" max="6673" width="6.28515625" style="134" customWidth="1"/>
    <col min="6674" max="6674" width="1.140625" style="134" customWidth="1"/>
    <col min="6675" max="6675" width="6.85546875" style="134" customWidth="1"/>
    <col min="6676" max="6676" width="4.5703125" style="134" customWidth="1"/>
    <col min="6677" max="6680" width="1.140625" style="134" customWidth="1"/>
    <col min="6681" max="6681" width="8" style="134" customWidth="1"/>
    <col min="6682" max="6682" width="3.42578125" style="134" customWidth="1"/>
    <col min="6683" max="6683" width="1.140625" style="134" customWidth="1"/>
    <col min="6684" max="6684" width="1" style="134" customWidth="1"/>
    <col min="6685" max="6685" width="11.5703125" style="134" customWidth="1"/>
    <col min="6686" max="6686" width="3.28515625" style="134" customWidth="1"/>
    <col min="6687" max="6912" width="6.85546875" style="134" customWidth="1"/>
    <col min="6913" max="6913" width="1.140625" style="134" customWidth="1"/>
    <col min="6914" max="6914" width="2.28515625" style="134" customWidth="1"/>
    <col min="6915" max="6915" width="1.140625" style="134" customWidth="1"/>
    <col min="6916" max="6916" width="11.42578125" style="134" customWidth="1"/>
    <col min="6917" max="6917" width="1.140625" style="134" customWidth="1"/>
    <col min="6918" max="6918" width="6.85546875" style="134" customWidth="1"/>
    <col min="6919" max="6920" width="1.140625" style="134" customWidth="1"/>
    <col min="6921" max="6921" width="2.28515625" style="134" customWidth="1"/>
    <col min="6922" max="6922" width="6.85546875" style="134" customWidth="1"/>
    <col min="6923" max="6923" width="1.140625" style="134" customWidth="1"/>
    <col min="6924" max="6924" width="3.42578125" style="134" customWidth="1"/>
    <col min="6925" max="6926" width="2.28515625" style="134" customWidth="1"/>
    <col min="6927" max="6927" width="1.140625" style="134" customWidth="1"/>
    <col min="6928" max="6928" width="4" style="134" customWidth="1"/>
    <col min="6929" max="6929" width="6.28515625" style="134" customWidth="1"/>
    <col min="6930" max="6930" width="1.140625" style="134" customWidth="1"/>
    <col min="6931" max="6931" width="6.85546875" style="134" customWidth="1"/>
    <col min="6932" max="6932" width="4.5703125" style="134" customWidth="1"/>
    <col min="6933" max="6936" width="1.140625" style="134" customWidth="1"/>
    <col min="6937" max="6937" width="8" style="134" customWidth="1"/>
    <col min="6938" max="6938" width="3.42578125" style="134" customWidth="1"/>
    <col min="6939" max="6939" width="1.140625" style="134" customWidth="1"/>
    <col min="6940" max="6940" width="1" style="134" customWidth="1"/>
    <col min="6941" max="6941" width="11.5703125" style="134" customWidth="1"/>
    <col min="6942" max="6942" width="3.28515625" style="134" customWidth="1"/>
    <col min="6943" max="7168" width="6.85546875" style="134" customWidth="1"/>
    <col min="7169" max="7169" width="1.140625" style="134" customWidth="1"/>
    <col min="7170" max="7170" width="2.28515625" style="134" customWidth="1"/>
    <col min="7171" max="7171" width="1.140625" style="134" customWidth="1"/>
    <col min="7172" max="7172" width="11.42578125" style="134" customWidth="1"/>
    <col min="7173" max="7173" width="1.140625" style="134" customWidth="1"/>
    <col min="7174" max="7174" width="6.85546875" style="134" customWidth="1"/>
    <col min="7175" max="7176" width="1.140625" style="134" customWidth="1"/>
    <col min="7177" max="7177" width="2.28515625" style="134" customWidth="1"/>
    <col min="7178" max="7178" width="6.85546875" style="134" customWidth="1"/>
    <col min="7179" max="7179" width="1.140625" style="134" customWidth="1"/>
    <col min="7180" max="7180" width="3.42578125" style="134" customWidth="1"/>
    <col min="7181" max="7182" width="2.28515625" style="134" customWidth="1"/>
    <col min="7183" max="7183" width="1.140625" style="134" customWidth="1"/>
    <col min="7184" max="7184" width="4" style="134" customWidth="1"/>
    <col min="7185" max="7185" width="6.28515625" style="134" customWidth="1"/>
    <col min="7186" max="7186" width="1.140625" style="134" customWidth="1"/>
    <col min="7187" max="7187" width="6.85546875" style="134" customWidth="1"/>
    <col min="7188" max="7188" width="4.5703125" style="134" customWidth="1"/>
    <col min="7189" max="7192" width="1.140625" style="134" customWidth="1"/>
    <col min="7193" max="7193" width="8" style="134" customWidth="1"/>
    <col min="7194" max="7194" width="3.42578125" style="134" customWidth="1"/>
    <col min="7195" max="7195" width="1.140625" style="134" customWidth="1"/>
    <col min="7196" max="7196" width="1" style="134" customWidth="1"/>
    <col min="7197" max="7197" width="11.5703125" style="134" customWidth="1"/>
    <col min="7198" max="7198" width="3.28515625" style="134" customWidth="1"/>
    <col min="7199" max="7424" width="6.85546875" style="134" customWidth="1"/>
    <col min="7425" max="7425" width="1.140625" style="134" customWidth="1"/>
    <col min="7426" max="7426" width="2.28515625" style="134" customWidth="1"/>
    <col min="7427" max="7427" width="1.140625" style="134" customWidth="1"/>
    <col min="7428" max="7428" width="11.42578125" style="134" customWidth="1"/>
    <col min="7429" max="7429" width="1.140625" style="134" customWidth="1"/>
    <col min="7430" max="7430" width="6.85546875" style="134" customWidth="1"/>
    <col min="7431" max="7432" width="1.140625" style="134" customWidth="1"/>
    <col min="7433" max="7433" width="2.28515625" style="134" customWidth="1"/>
    <col min="7434" max="7434" width="6.85546875" style="134" customWidth="1"/>
    <col min="7435" max="7435" width="1.140625" style="134" customWidth="1"/>
    <col min="7436" max="7436" width="3.42578125" style="134" customWidth="1"/>
    <col min="7437" max="7438" width="2.28515625" style="134" customWidth="1"/>
    <col min="7439" max="7439" width="1.140625" style="134" customWidth="1"/>
    <col min="7440" max="7440" width="4" style="134" customWidth="1"/>
    <col min="7441" max="7441" width="6.28515625" style="134" customWidth="1"/>
    <col min="7442" max="7442" width="1.140625" style="134" customWidth="1"/>
    <col min="7443" max="7443" width="6.85546875" style="134" customWidth="1"/>
    <col min="7444" max="7444" width="4.5703125" style="134" customWidth="1"/>
    <col min="7445" max="7448" width="1.140625" style="134" customWidth="1"/>
    <col min="7449" max="7449" width="8" style="134" customWidth="1"/>
    <col min="7450" max="7450" width="3.42578125" style="134" customWidth="1"/>
    <col min="7451" max="7451" width="1.140625" style="134" customWidth="1"/>
    <col min="7452" max="7452" width="1" style="134" customWidth="1"/>
    <col min="7453" max="7453" width="11.5703125" style="134" customWidth="1"/>
    <col min="7454" max="7454" width="3.28515625" style="134" customWidth="1"/>
    <col min="7455" max="7680" width="6.85546875" style="134" customWidth="1"/>
    <col min="7681" max="7681" width="1.140625" style="134" customWidth="1"/>
    <col min="7682" max="7682" width="2.28515625" style="134" customWidth="1"/>
    <col min="7683" max="7683" width="1.140625" style="134" customWidth="1"/>
    <col min="7684" max="7684" width="11.42578125" style="134" customWidth="1"/>
    <col min="7685" max="7685" width="1.140625" style="134" customWidth="1"/>
    <col min="7686" max="7686" width="6.85546875" style="134" customWidth="1"/>
    <col min="7687" max="7688" width="1.140625" style="134" customWidth="1"/>
    <col min="7689" max="7689" width="2.28515625" style="134" customWidth="1"/>
    <col min="7690" max="7690" width="6.85546875" style="134" customWidth="1"/>
    <col min="7691" max="7691" width="1.140625" style="134" customWidth="1"/>
    <col min="7692" max="7692" width="3.42578125" style="134" customWidth="1"/>
    <col min="7693" max="7694" width="2.28515625" style="134" customWidth="1"/>
    <col min="7695" max="7695" width="1.140625" style="134" customWidth="1"/>
    <col min="7696" max="7696" width="4" style="134" customWidth="1"/>
    <col min="7697" max="7697" width="6.28515625" style="134" customWidth="1"/>
    <col min="7698" max="7698" width="1.140625" style="134" customWidth="1"/>
    <col min="7699" max="7699" width="6.85546875" style="134" customWidth="1"/>
    <col min="7700" max="7700" width="4.5703125" style="134" customWidth="1"/>
    <col min="7701" max="7704" width="1.140625" style="134" customWidth="1"/>
    <col min="7705" max="7705" width="8" style="134" customWidth="1"/>
    <col min="7706" max="7706" width="3.42578125" style="134" customWidth="1"/>
    <col min="7707" max="7707" width="1.140625" style="134" customWidth="1"/>
    <col min="7708" max="7708" width="1" style="134" customWidth="1"/>
    <col min="7709" max="7709" width="11.5703125" style="134" customWidth="1"/>
    <col min="7710" max="7710" width="3.28515625" style="134" customWidth="1"/>
    <col min="7711" max="7936" width="6.85546875" style="134" customWidth="1"/>
    <col min="7937" max="7937" width="1.140625" style="134" customWidth="1"/>
    <col min="7938" max="7938" width="2.28515625" style="134" customWidth="1"/>
    <col min="7939" max="7939" width="1.140625" style="134" customWidth="1"/>
    <col min="7940" max="7940" width="11.42578125" style="134" customWidth="1"/>
    <col min="7941" max="7941" width="1.140625" style="134" customWidth="1"/>
    <col min="7942" max="7942" width="6.85546875" style="134" customWidth="1"/>
    <col min="7943" max="7944" width="1.140625" style="134" customWidth="1"/>
    <col min="7945" max="7945" width="2.28515625" style="134" customWidth="1"/>
    <col min="7946" max="7946" width="6.85546875" style="134" customWidth="1"/>
    <col min="7947" max="7947" width="1.140625" style="134" customWidth="1"/>
    <col min="7948" max="7948" width="3.42578125" style="134" customWidth="1"/>
    <col min="7949" max="7950" width="2.28515625" style="134" customWidth="1"/>
    <col min="7951" max="7951" width="1.140625" style="134" customWidth="1"/>
    <col min="7952" max="7952" width="4" style="134" customWidth="1"/>
    <col min="7953" max="7953" width="6.28515625" style="134" customWidth="1"/>
    <col min="7954" max="7954" width="1.140625" style="134" customWidth="1"/>
    <col min="7955" max="7955" width="6.85546875" style="134" customWidth="1"/>
    <col min="7956" max="7956" width="4.5703125" style="134" customWidth="1"/>
    <col min="7957" max="7960" width="1.140625" style="134" customWidth="1"/>
    <col min="7961" max="7961" width="8" style="134" customWidth="1"/>
    <col min="7962" max="7962" width="3.42578125" style="134" customWidth="1"/>
    <col min="7963" max="7963" width="1.140625" style="134" customWidth="1"/>
    <col min="7964" max="7964" width="1" style="134" customWidth="1"/>
    <col min="7965" max="7965" width="11.5703125" style="134" customWidth="1"/>
    <col min="7966" max="7966" width="3.28515625" style="134" customWidth="1"/>
    <col min="7967" max="8192" width="6.85546875" style="134" customWidth="1"/>
    <col min="8193" max="8193" width="1.140625" style="134" customWidth="1"/>
    <col min="8194" max="8194" width="2.28515625" style="134" customWidth="1"/>
    <col min="8195" max="8195" width="1.140625" style="134" customWidth="1"/>
    <col min="8196" max="8196" width="11.42578125" style="134" customWidth="1"/>
    <col min="8197" max="8197" width="1.140625" style="134" customWidth="1"/>
    <col min="8198" max="8198" width="6.85546875" style="134" customWidth="1"/>
    <col min="8199" max="8200" width="1.140625" style="134" customWidth="1"/>
    <col min="8201" max="8201" width="2.28515625" style="134" customWidth="1"/>
    <col min="8202" max="8202" width="6.85546875" style="134" customWidth="1"/>
    <col min="8203" max="8203" width="1.140625" style="134" customWidth="1"/>
    <col min="8204" max="8204" width="3.42578125" style="134" customWidth="1"/>
    <col min="8205" max="8206" width="2.28515625" style="134" customWidth="1"/>
    <col min="8207" max="8207" width="1.140625" style="134" customWidth="1"/>
    <col min="8208" max="8208" width="4" style="134" customWidth="1"/>
    <col min="8209" max="8209" width="6.28515625" style="134" customWidth="1"/>
    <col min="8210" max="8210" width="1.140625" style="134" customWidth="1"/>
    <col min="8211" max="8211" width="6.85546875" style="134" customWidth="1"/>
    <col min="8212" max="8212" width="4.5703125" style="134" customWidth="1"/>
    <col min="8213" max="8216" width="1.140625" style="134" customWidth="1"/>
    <col min="8217" max="8217" width="8" style="134" customWidth="1"/>
    <col min="8218" max="8218" width="3.42578125" style="134" customWidth="1"/>
    <col min="8219" max="8219" width="1.140625" style="134" customWidth="1"/>
    <col min="8220" max="8220" width="1" style="134" customWidth="1"/>
    <col min="8221" max="8221" width="11.5703125" style="134" customWidth="1"/>
    <col min="8222" max="8222" width="3.28515625" style="134" customWidth="1"/>
    <col min="8223" max="8448" width="6.85546875" style="134" customWidth="1"/>
    <col min="8449" max="8449" width="1.140625" style="134" customWidth="1"/>
    <col min="8450" max="8450" width="2.28515625" style="134" customWidth="1"/>
    <col min="8451" max="8451" width="1.140625" style="134" customWidth="1"/>
    <col min="8452" max="8452" width="11.42578125" style="134" customWidth="1"/>
    <col min="8453" max="8453" width="1.140625" style="134" customWidth="1"/>
    <col min="8454" max="8454" width="6.85546875" style="134" customWidth="1"/>
    <col min="8455" max="8456" width="1.140625" style="134" customWidth="1"/>
    <col min="8457" max="8457" width="2.28515625" style="134" customWidth="1"/>
    <col min="8458" max="8458" width="6.85546875" style="134" customWidth="1"/>
    <col min="8459" max="8459" width="1.140625" style="134" customWidth="1"/>
    <col min="8460" max="8460" width="3.42578125" style="134" customWidth="1"/>
    <col min="8461" max="8462" width="2.28515625" style="134" customWidth="1"/>
    <col min="8463" max="8463" width="1.140625" style="134" customWidth="1"/>
    <col min="8464" max="8464" width="4" style="134" customWidth="1"/>
    <col min="8465" max="8465" width="6.28515625" style="134" customWidth="1"/>
    <col min="8466" max="8466" width="1.140625" style="134" customWidth="1"/>
    <col min="8467" max="8467" width="6.85546875" style="134" customWidth="1"/>
    <col min="8468" max="8468" width="4.5703125" style="134" customWidth="1"/>
    <col min="8469" max="8472" width="1.140625" style="134" customWidth="1"/>
    <col min="8473" max="8473" width="8" style="134" customWidth="1"/>
    <col min="8474" max="8474" width="3.42578125" style="134" customWidth="1"/>
    <col min="8475" max="8475" width="1.140625" style="134" customWidth="1"/>
    <col min="8476" max="8476" width="1" style="134" customWidth="1"/>
    <col min="8477" max="8477" width="11.5703125" style="134" customWidth="1"/>
    <col min="8478" max="8478" width="3.28515625" style="134" customWidth="1"/>
    <col min="8479" max="8704" width="6.85546875" style="134" customWidth="1"/>
    <col min="8705" max="8705" width="1.140625" style="134" customWidth="1"/>
    <col min="8706" max="8706" width="2.28515625" style="134" customWidth="1"/>
    <col min="8707" max="8707" width="1.140625" style="134" customWidth="1"/>
    <col min="8708" max="8708" width="11.42578125" style="134" customWidth="1"/>
    <col min="8709" max="8709" width="1.140625" style="134" customWidth="1"/>
    <col min="8710" max="8710" width="6.85546875" style="134" customWidth="1"/>
    <col min="8711" max="8712" width="1.140625" style="134" customWidth="1"/>
    <col min="8713" max="8713" width="2.28515625" style="134" customWidth="1"/>
    <col min="8714" max="8714" width="6.85546875" style="134" customWidth="1"/>
    <col min="8715" max="8715" width="1.140625" style="134" customWidth="1"/>
    <col min="8716" max="8716" width="3.42578125" style="134" customWidth="1"/>
    <col min="8717" max="8718" width="2.28515625" style="134" customWidth="1"/>
    <col min="8719" max="8719" width="1.140625" style="134" customWidth="1"/>
    <col min="8720" max="8720" width="4" style="134" customWidth="1"/>
    <col min="8721" max="8721" width="6.28515625" style="134" customWidth="1"/>
    <col min="8722" max="8722" width="1.140625" style="134" customWidth="1"/>
    <col min="8723" max="8723" width="6.85546875" style="134" customWidth="1"/>
    <col min="8724" max="8724" width="4.5703125" style="134" customWidth="1"/>
    <col min="8725" max="8728" width="1.140625" style="134" customWidth="1"/>
    <col min="8729" max="8729" width="8" style="134" customWidth="1"/>
    <col min="8730" max="8730" width="3.42578125" style="134" customWidth="1"/>
    <col min="8731" max="8731" width="1.140625" style="134" customWidth="1"/>
    <col min="8732" max="8732" width="1" style="134" customWidth="1"/>
    <col min="8733" max="8733" width="11.5703125" style="134" customWidth="1"/>
    <col min="8734" max="8734" width="3.28515625" style="134" customWidth="1"/>
    <col min="8735" max="8960" width="6.85546875" style="134" customWidth="1"/>
    <col min="8961" max="8961" width="1.140625" style="134" customWidth="1"/>
    <col min="8962" max="8962" width="2.28515625" style="134" customWidth="1"/>
    <col min="8963" max="8963" width="1.140625" style="134" customWidth="1"/>
    <col min="8964" max="8964" width="11.42578125" style="134" customWidth="1"/>
    <col min="8965" max="8965" width="1.140625" style="134" customWidth="1"/>
    <col min="8966" max="8966" width="6.85546875" style="134" customWidth="1"/>
    <col min="8967" max="8968" width="1.140625" style="134" customWidth="1"/>
    <col min="8969" max="8969" width="2.28515625" style="134" customWidth="1"/>
    <col min="8970" max="8970" width="6.85546875" style="134" customWidth="1"/>
    <col min="8971" max="8971" width="1.140625" style="134" customWidth="1"/>
    <col min="8972" max="8972" width="3.42578125" style="134" customWidth="1"/>
    <col min="8973" max="8974" width="2.28515625" style="134" customWidth="1"/>
    <col min="8975" max="8975" width="1.140625" style="134" customWidth="1"/>
    <col min="8976" max="8976" width="4" style="134" customWidth="1"/>
    <col min="8977" max="8977" width="6.28515625" style="134" customWidth="1"/>
    <col min="8978" max="8978" width="1.140625" style="134" customWidth="1"/>
    <col min="8979" max="8979" width="6.85546875" style="134" customWidth="1"/>
    <col min="8980" max="8980" width="4.5703125" style="134" customWidth="1"/>
    <col min="8981" max="8984" width="1.140625" style="134" customWidth="1"/>
    <col min="8985" max="8985" width="8" style="134" customWidth="1"/>
    <col min="8986" max="8986" width="3.42578125" style="134" customWidth="1"/>
    <col min="8987" max="8987" width="1.140625" style="134" customWidth="1"/>
    <col min="8988" max="8988" width="1" style="134" customWidth="1"/>
    <col min="8989" max="8989" width="11.5703125" style="134" customWidth="1"/>
    <col min="8990" max="8990" width="3.28515625" style="134" customWidth="1"/>
    <col min="8991" max="9216" width="6.85546875" style="134" customWidth="1"/>
    <col min="9217" max="9217" width="1.140625" style="134" customWidth="1"/>
    <col min="9218" max="9218" width="2.28515625" style="134" customWidth="1"/>
    <col min="9219" max="9219" width="1.140625" style="134" customWidth="1"/>
    <col min="9220" max="9220" width="11.42578125" style="134" customWidth="1"/>
    <col min="9221" max="9221" width="1.140625" style="134" customWidth="1"/>
    <col min="9222" max="9222" width="6.85546875" style="134" customWidth="1"/>
    <col min="9223" max="9224" width="1.140625" style="134" customWidth="1"/>
    <col min="9225" max="9225" width="2.28515625" style="134" customWidth="1"/>
    <col min="9226" max="9226" width="6.85546875" style="134" customWidth="1"/>
    <col min="9227" max="9227" width="1.140625" style="134" customWidth="1"/>
    <col min="9228" max="9228" width="3.42578125" style="134" customWidth="1"/>
    <col min="9229" max="9230" width="2.28515625" style="134" customWidth="1"/>
    <col min="9231" max="9231" width="1.140625" style="134" customWidth="1"/>
    <col min="9232" max="9232" width="4" style="134" customWidth="1"/>
    <col min="9233" max="9233" width="6.28515625" style="134" customWidth="1"/>
    <col min="9234" max="9234" width="1.140625" style="134" customWidth="1"/>
    <col min="9235" max="9235" width="6.85546875" style="134" customWidth="1"/>
    <col min="9236" max="9236" width="4.5703125" style="134" customWidth="1"/>
    <col min="9237" max="9240" width="1.140625" style="134" customWidth="1"/>
    <col min="9241" max="9241" width="8" style="134" customWidth="1"/>
    <col min="9242" max="9242" width="3.42578125" style="134" customWidth="1"/>
    <col min="9243" max="9243" width="1.140625" style="134" customWidth="1"/>
    <col min="9244" max="9244" width="1" style="134" customWidth="1"/>
    <col min="9245" max="9245" width="11.5703125" style="134" customWidth="1"/>
    <col min="9246" max="9246" width="3.28515625" style="134" customWidth="1"/>
    <col min="9247" max="9472" width="6.85546875" style="134" customWidth="1"/>
    <col min="9473" max="9473" width="1.140625" style="134" customWidth="1"/>
    <col min="9474" max="9474" width="2.28515625" style="134" customWidth="1"/>
    <col min="9475" max="9475" width="1.140625" style="134" customWidth="1"/>
    <col min="9476" max="9476" width="11.42578125" style="134" customWidth="1"/>
    <col min="9477" max="9477" width="1.140625" style="134" customWidth="1"/>
    <col min="9478" max="9478" width="6.85546875" style="134" customWidth="1"/>
    <col min="9479" max="9480" width="1.140625" style="134" customWidth="1"/>
    <col min="9481" max="9481" width="2.28515625" style="134" customWidth="1"/>
    <col min="9482" max="9482" width="6.85546875" style="134" customWidth="1"/>
    <col min="9483" max="9483" width="1.140625" style="134" customWidth="1"/>
    <col min="9484" max="9484" width="3.42578125" style="134" customWidth="1"/>
    <col min="9485" max="9486" width="2.28515625" style="134" customWidth="1"/>
    <col min="9487" max="9487" width="1.140625" style="134" customWidth="1"/>
    <col min="9488" max="9488" width="4" style="134" customWidth="1"/>
    <col min="9489" max="9489" width="6.28515625" style="134" customWidth="1"/>
    <col min="9490" max="9490" width="1.140625" style="134" customWidth="1"/>
    <col min="9491" max="9491" width="6.85546875" style="134" customWidth="1"/>
    <col min="9492" max="9492" width="4.5703125" style="134" customWidth="1"/>
    <col min="9493" max="9496" width="1.140625" style="134" customWidth="1"/>
    <col min="9497" max="9497" width="8" style="134" customWidth="1"/>
    <col min="9498" max="9498" width="3.42578125" style="134" customWidth="1"/>
    <col min="9499" max="9499" width="1.140625" style="134" customWidth="1"/>
    <col min="9500" max="9500" width="1" style="134" customWidth="1"/>
    <col min="9501" max="9501" width="11.5703125" style="134" customWidth="1"/>
    <col min="9502" max="9502" width="3.28515625" style="134" customWidth="1"/>
    <col min="9503" max="9728" width="6.85546875" style="134" customWidth="1"/>
    <col min="9729" max="9729" width="1.140625" style="134" customWidth="1"/>
    <col min="9730" max="9730" width="2.28515625" style="134" customWidth="1"/>
    <col min="9731" max="9731" width="1.140625" style="134" customWidth="1"/>
    <col min="9732" max="9732" width="11.42578125" style="134" customWidth="1"/>
    <col min="9733" max="9733" width="1.140625" style="134" customWidth="1"/>
    <col min="9734" max="9734" width="6.85546875" style="134" customWidth="1"/>
    <col min="9735" max="9736" width="1.140625" style="134" customWidth="1"/>
    <col min="9737" max="9737" width="2.28515625" style="134" customWidth="1"/>
    <col min="9738" max="9738" width="6.85546875" style="134" customWidth="1"/>
    <col min="9739" max="9739" width="1.140625" style="134" customWidth="1"/>
    <col min="9740" max="9740" width="3.42578125" style="134" customWidth="1"/>
    <col min="9741" max="9742" width="2.28515625" style="134" customWidth="1"/>
    <col min="9743" max="9743" width="1.140625" style="134" customWidth="1"/>
    <col min="9744" max="9744" width="4" style="134" customWidth="1"/>
    <col min="9745" max="9745" width="6.28515625" style="134" customWidth="1"/>
    <col min="9746" max="9746" width="1.140625" style="134" customWidth="1"/>
    <col min="9747" max="9747" width="6.85546875" style="134" customWidth="1"/>
    <col min="9748" max="9748" width="4.5703125" style="134" customWidth="1"/>
    <col min="9749" max="9752" width="1.140625" style="134" customWidth="1"/>
    <col min="9753" max="9753" width="8" style="134" customWidth="1"/>
    <col min="9754" max="9754" width="3.42578125" style="134" customWidth="1"/>
    <col min="9755" max="9755" width="1.140625" style="134" customWidth="1"/>
    <col min="9756" max="9756" width="1" style="134" customWidth="1"/>
    <col min="9757" max="9757" width="11.5703125" style="134" customWidth="1"/>
    <col min="9758" max="9758" width="3.28515625" style="134" customWidth="1"/>
    <col min="9759" max="9984" width="6.85546875" style="134" customWidth="1"/>
    <col min="9985" max="9985" width="1.140625" style="134" customWidth="1"/>
    <col min="9986" max="9986" width="2.28515625" style="134" customWidth="1"/>
    <col min="9987" max="9987" width="1.140625" style="134" customWidth="1"/>
    <col min="9988" max="9988" width="11.42578125" style="134" customWidth="1"/>
    <col min="9989" max="9989" width="1.140625" style="134" customWidth="1"/>
    <col min="9990" max="9990" width="6.85546875" style="134" customWidth="1"/>
    <col min="9991" max="9992" width="1.140625" style="134" customWidth="1"/>
    <col min="9993" max="9993" width="2.28515625" style="134" customWidth="1"/>
    <col min="9994" max="9994" width="6.85546875" style="134" customWidth="1"/>
    <col min="9995" max="9995" width="1.140625" style="134" customWidth="1"/>
    <col min="9996" max="9996" width="3.42578125" style="134" customWidth="1"/>
    <col min="9997" max="9998" width="2.28515625" style="134" customWidth="1"/>
    <col min="9999" max="9999" width="1.140625" style="134" customWidth="1"/>
    <col min="10000" max="10000" width="4" style="134" customWidth="1"/>
    <col min="10001" max="10001" width="6.28515625" style="134" customWidth="1"/>
    <col min="10002" max="10002" width="1.140625" style="134" customWidth="1"/>
    <col min="10003" max="10003" width="6.85546875" style="134" customWidth="1"/>
    <col min="10004" max="10004" width="4.5703125" style="134" customWidth="1"/>
    <col min="10005" max="10008" width="1.140625" style="134" customWidth="1"/>
    <col min="10009" max="10009" width="8" style="134" customWidth="1"/>
    <col min="10010" max="10010" width="3.42578125" style="134" customWidth="1"/>
    <col min="10011" max="10011" width="1.140625" style="134" customWidth="1"/>
    <col min="10012" max="10012" width="1" style="134" customWidth="1"/>
    <col min="10013" max="10013" width="11.5703125" style="134" customWidth="1"/>
    <col min="10014" max="10014" width="3.28515625" style="134" customWidth="1"/>
    <col min="10015" max="10240" width="6.85546875" style="134" customWidth="1"/>
    <col min="10241" max="10241" width="1.140625" style="134" customWidth="1"/>
    <col min="10242" max="10242" width="2.28515625" style="134" customWidth="1"/>
    <col min="10243" max="10243" width="1.140625" style="134" customWidth="1"/>
    <col min="10244" max="10244" width="11.42578125" style="134" customWidth="1"/>
    <col min="10245" max="10245" width="1.140625" style="134" customWidth="1"/>
    <col min="10246" max="10246" width="6.85546875" style="134" customWidth="1"/>
    <col min="10247" max="10248" width="1.140625" style="134" customWidth="1"/>
    <col min="10249" max="10249" width="2.28515625" style="134" customWidth="1"/>
    <col min="10250" max="10250" width="6.85546875" style="134" customWidth="1"/>
    <col min="10251" max="10251" width="1.140625" style="134" customWidth="1"/>
    <col min="10252" max="10252" width="3.42578125" style="134" customWidth="1"/>
    <col min="10253" max="10254" width="2.28515625" style="134" customWidth="1"/>
    <col min="10255" max="10255" width="1.140625" style="134" customWidth="1"/>
    <col min="10256" max="10256" width="4" style="134" customWidth="1"/>
    <col min="10257" max="10257" width="6.28515625" style="134" customWidth="1"/>
    <col min="10258" max="10258" width="1.140625" style="134" customWidth="1"/>
    <col min="10259" max="10259" width="6.85546875" style="134" customWidth="1"/>
    <col min="10260" max="10260" width="4.5703125" style="134" customWidth="1"/>
    <col min="10261" max="10264" width="1.140625" style="134" customWidth="1"/>
    <col min="10265" max="10265" width="8" style="134" customWidth="1"/>
    <col min="10266" max="10266" width="3.42578125" style="134" customWidth="1"/>
    <col min="10267" max="10267" width="1.140625" style="134" customWidth="1"/>
    <col min="10268" max="10268" width="1" style="134" customWidth="1"/>
    <col min="10269" max="10269" width="11.5703125" style="134" customWidth="1"/>
    <col min="10270" max="10270" width="3.28515625" style="134" customWidth="1"/>
    <col min="10271" max="10496" width="6.85546875" style="134" customWidth="1"/>
    <col min="10497" max="10497" width="1.140625" style="134" customWidth="1"/>
    <col min="10498" max="10498" width="2.28515625" style="134" customWidth="1"/>
    <col min="10499" max="10499" width="1.140625" style="134" customWidth="1"/>
    <col min="10500" max="10500" width="11.42578125" style="134" customWidth="1"/>
    <col min="10501" max="10501" width="1.140625" style="134" customWidth="1"/>
    <col min="10502" max="10502" width="6.85546875" style="134" customWidth="1"/>
    <col min="10503" max="10504" width="1.140625" style="134" customWidth="1"/>
    <col min="10505" max="10505" width="2.28515625" style="134" customWidth="1"/>
    <col min="10506" max="10506" width="6.85546875" style="134" customWidth="1"/>
    <col min="10507" max="10507" width="1.140625" style="134" customWidth="1"/>
    <col min="10508" max="10508" width="3.42578125" style="134" customWidth="1"/>
    <col min="10509" max="10510" width="2.28515625" style="134" customWidth="1"/>
    <col min="10511" max="10511" width="1.140625" style="134" customWidth="1"/>
    <col min="10512" max="10512" width="4" style="134" customWidth="1"/>
    <col min="10513" max="10513" width="6.28515625" style="134" customWidth="1"/>
    <col min="10514" max="10514" width="1.140625" style="134" customWidth="1"/>
    <col min="10515" max="10515" width="6.85546875" style="134" customWidth="1"/>
    <col min="10516" max="10516" width="4.5703125" style="134" customWidth="1"/>
    <col min="10517" max="10520" width="1.140625" style="134" customWidth="1"/>
    <col min="10521" max="10521" width="8" style="134" customWidth="1"/>
    <col min="10522" max="10522" width="3.42578125" style="134" customWidth="1"/>
    <col min="10523" max="10523" width="1.140625" style="134" customWidth="1"/>
    <col min="10524" max="10524" width="1" style="134" customWidth="1"/>
    <col min="10525" max="10525" width="11.5703125" style="134" customWidth="1"/>
    <col min="10526" max="10526" width="3.28515625" style="134" customWidth="1"/>
    <col min="10527" max="10752" width="6.85546875" style="134" customWidth="1"/>
    <col min="10753" max="10753" width="1.140625" style="134" customWidth="1"/>
    <col min="10754" max="10754" width="2.28515625" style="134" customWidth="1"/>
    <col min="10755" max="10755" width="1.140625" style="134" customWidth="1"/>
    <col min="10756" max="10756" width="11.42578125" style="134" customWidth="1"/>
    <col min="10757" max="10757" width="1.140625" style="134" customWidth="1"/>
    <col min="10758" max="10758" width="6.85546875" style="134" customWidth="1"/>
    <col min="10759" max="10760" width="1.140625" style="134" customWidth="1"/>
    <col min="10761" max="10761" width="2.28515625" style="134" customWidth="1"/>
    <col min="10762" max="10762" width="6.85546875" style="134" customWidth="1"/>
    <col min="10763" max="10763" width="1.140625" style="134" customWidth="1"/>
    <col min="10764" max="10764" width="3.42578125" style="134" customWidth="1"/>
    <col min="10765" max="10766" width="2.28515625" style="134" customWidth="1"/>
    <col min="10767" max="10767" width="1.140625" style="134" customWidth="1"/>
    <col min="10768" max="10768" width="4" style="134" customWidth="1"/>
    <col min="10769" max="10769" width="6.28515625" style="134" customWidth="1"/>
    <col min="10770" max="10770" width="1.140625" style="134" customWidth="1"/>
    <col min="10771" max="10771" width="6.85546875" style="134" customWidth="1"/>
    <col min="10772" max="10772" width="4.5703125" style="134" customWidth="1"/>
    <col min="10773" max="10776" width="1.140625" style="134" customWidth="1"/>
    <col min="10777" max="10777" width="8" style="134" customWidth="1"/>
    <col min="10778" max="10778" width="3.42578125" style="134" customWidth="1"/>
    <col min="10779" max="10779" width="1.140625" style="134" customWidth="1"/>
    <col min="10780" max="10780" width="1" style="134" customWidth="1"/>
    <col min="10781" max="10781" width="11.5703125" style="134" customWidth="1"/>
    <col min="10782" max="10782" width="3.28515625" style="134" customWidth="1"/>
    <col min="10783" max="11008" width="6.85546875" style="134" customWidth="1"/>
    <col min="11009" max="11009" width="1.140625" style="134" customWidth="1"/>
    <col min="11010" max="11010" width="2.28515625" style="134" customWidth="1"/>
    <col min="11011" max="11011" width="1.140625" style="134" customWidth="1"/>
    <col min="11012" max="11012" width="11.42578125" style="134" customWidth="1"/>
    <col min="11013" max="11013" width="1.140625" style="134" customWidth="1"/>
    <col min="11014" max="11014" width="6.85546875" style="134" customWidth="1"/>
    <col min="11015" max="11016" width="1.140625" style="134" customWidth="1"/>
    <col min="11017" max="11017" width="2.28515625" style="134" customWidth="1"/>
    <col min="11018" max="11018" width="6.85546875" style="134" customWidth="1"/>
    <col min="11019" max="11019" width="1.140625" style="134" customWidth="1"/>
    <col min="11020" max="11020" width="3.42578125" style="134" customWidth="1"/>
    <col min="11021" max="11022" width="2.28515625" style="134" customWidth="1"/>
    <col min="11023" max="11023" width="1.140625" style="134" customWidth="1"/>
    <col min="11024" max="11024" width="4" style="134" customWidth="1"/>
    <col min="11025" max="11025" width="6.28515625" style="134" customWidth="1"/>
    <col min="11026" max="11026" width="1.140625" style="134" customWidth="1"/>
    <col min="11027" max="11027" width="6.85546875" style="134" customWidth="1"/>
    <col min="11028" max="11028" width="4.5703125" style="134" customWidth="1"/>
    <col min="11029" max="11032" width="1.140625" style="134" customWidth="1"/>
    <col min="11033" max="11033" width="8" style="134" customWidth="1"/>
    <col min="11034" max="11034" width="3.42578125" style="134" customWidth="1"/>
    <col min="11035" max="11035" width="1.140625" style="134" customWidth="1"/>
    <col min="11036" max="11036" width="1" style="134" customWidth="1"/>
    <col min="11037" max="11037" width="11.5703125" style="134" customWidth="1"/>
    <col min="11038" max="11038" width="3.28515625" style="134" customWidth="1"/>
    <col min="11039" max="11264" width="6.85546875" style="134" customWidth="1"/>
    <col min="11265" max="11265" width="1.140625" style="134" customWidth="1"/>
    <col min="11266" max="11266" width="2.28515625" style="134" customWidth="1"/>
    <col min="11267" max="11267" width="1.140625" style="134" customWidth="1"/>
    <col min="11268" max="11268" width="11.42578125" style="134" customWidth="1"/>
    <col min="11269" max="11269" width="1.140625" style="134" customWidth="1"/>
    <col min="11270" max="11270" width="6.85546875" style="134" customWidth="1"/>
    <col min="11271" max="11272" width="1.140625" style="134" customWidth="1"/>
    <col min="11273" max="11273" width="2.28515625" style="134" customWidth="1"/>
    <col min="11274" max="11274" width="6.85546875" style="134" customWidth="1"/>
    <col min="11275" max="11275" width="1.140625" style="134" customWidth="1"/>
    <col min="11276" max="11276" width="3.42578125" style="134" customWidth="1"/>
    <col min="11277" max="11278" width="2.28515625" style="134" customWidth="1"/>
    <col min="11279" max="11279" width="1.140625" style="134" customWidth="1"/>
    <col min="11280" max="11280" width="4" style="134" customWidth="1"/>
    <col min="11281" max="11281" width="6.28515625" style="134" customWidth="1"/>
    <col min="11282" max="11282" width="1.140625" style="134" customWidth="1"/>
    <col min="11283" max="11283" width="6.85546875" style="134" customWidth="1"/>
    <col min="11284" max="11284" width="4.5703125" style="134" customWidth="1"/>
    <col min="11285" max="11288" width="1.140625" style="134" customWidth="1"/>
    <col min="11289" max="11289" width="8" style="134" customWidth="1"/>
    <col min="11290" max="11290" width="3.42578125" style="134" customWidth="1"/>
    <col min="11291" max="11291" width="1.140625" style="134" customWidth="1"/>
    <col min="11292" max="11292" width="1" style="134" customWidth="1"/>
    <col min="11293" max="11293" width="11.5703125" style="134" customWidth="1"/>
    <col min="11294" max="11294" width="3.28515625" style="134" customWidth="1"/>
    <col min="11295" max="11520" width="6.85546875" style="134" customWidth="1"/>
    <col min="11521" max="11521" width="1.140625" style="134" customWidth="1"/>
    <col min="11522" max="11522" width="2.28515625" style="134" customWidth="1"/>
    <col min="11523" max="11523" width="1.140625" style="134" customWidth="1"/>
    <col min="11524" max="11524" width="11.42578125" style="134" customWidth="1"/>
    <col min="11525" max="11525" width="1.140625" style="134" customWidth="1"/>
    <col min="11526" max="11526" width="6.85546875" style="134" customWidth="1"/>
    <col min="11527" max="11528" width="1.140625" style="134" customWidth="1"/>
    <col min="11529" max="11529" width="2.28515625" style="134" customWidth="1"/>
    <col min="11530" max="11530" width="6.85546875" style="134" customWidth="1"/>
    <col min="11531" max="11531" width="1.140625" style="134" customWidth="1"/>
    <col min="11532" max="11532" width="3.42578125" style="134" customWidth="1"/>
    <col min="11533" max="11534" width="2.28515625" style="134" customWidth="1"/>
    <col min="11535" max="11535" width="1.140625" style="134" customWidth="1"/>
    <col min="11536" max="11536" width="4" style="134" customWidth="1"/>
    <col min="11537" max="11537" width="6.28515625" style="134" customWidth="1"/>
    <col min="11538" max="11538" width="1.140625" style="134" customWidth="1"/>
    <col min="11539" max="11539" width="6.85546875" style="134" customWidth="1"/>
    <col min="11540" max="11540" width="4.5703125" style="134" customWidth="1"/>
    <col min="11541" max="11544" width="1.140625" style="134" customWidth="1"/>
    <col min="11545" max="11545" width="8" style="134" customWidth="1"/>
    <col min="11546" max="11546" width="3.42578125" style="134" customWidth="1"/>
    <col min="11547" max="11547" width="1.140625" style="134" customWidth="1"/>
    <col min="11548" max="11548" width="1" style="134" customWidth="1"/>
    <col min="11549" max="11549" width="11.5703125" style="134" customWidth="1"/>
    <col min="11550" max="11550" width="3.28515625" style="134" customWidth="1"/>
    <col min="11551" max="11776" width="6.85546875" style="134" customWidth="1"/>
    <col min="11777" max="11777" width="1.140625" style="134" customWidth="1"/>
    <col min="11778" max="11778" width="2.28515625" style="134" customWidth="1"/>
    <col min="11779" max="11779" width="1.140625" style="134" customWidth="1"/>
    <col min="11780" max="11780" width="11.42578125" style="134" customWidth="1"/>
    <col min="11781" max="11781" width="1.140625" style="134" customWidth="1"/>
    <col min="11782" max="11782" width="6.85546875" style="134" customWidth="1"/>
    <col min="11783" max="11784" width="1.140625" style="134" customWidth="1"/>
    <col min="11785" max="11785" width="2.28515625" style="134" customWidth="1"/>
    <col min="11786" max="11786" width="6.85546875" style="134" customWidth="1"/>
    <col min="11787" max="11787" width="1.140625" style="134" customWidth="1"/>
    <col min="11788" max="11788" width="3.42578125" style="134" customWidth="1"/>
    <col min="11789" max="11790" width="2.28515625" style="134" customWidth="1"/>
    <col min="11791" max="11791" width="1.140625" style="134" customWidth="1"/>
    <col min="11792" max="11792" width="4" style="134" customWidth="1"/>
    <col min="11793" max="11793" width="6.28515625" style="134" customWidth="1"/>
    <col min="11794" max="11794" width="1.140625" style="134" customWidth="1"/>
    <col min="11795" max="11795" width="6.85546875" style="134" customWidth="1"/>
    <col min="11796" max="11796" width="4.5703125" style="134" customWidth="1"/>
    <col min="11797" max="11800" width="1.140625" style="134" customWidth="1"/>
    <col min="11801" max="11801" width="8" style="134" customWidth="1"/>
    <col min="11802" max="11802" width="3.42578125" style="134" customWidth="1"/>
    <col min="11803" max="11803" width="1.140625" style="134" customWidth="1"/>
    <col min="11804" max="11804" width="1" style="134" customWidth="1"/>
    <col min="11805" max="11805" width="11.5703125" style="134" customWidth="1"/>
    <col min="11806" max="11806" width="3.28515625" style="134" customWidth="1"/>
    <col min="11807" max="12032" width="6.85546875" style="134" customWidth="1"/>
    <col min="12033" max="12033" width="1.140625" style="134" customWidth="1"/>
    <col min="12034" max="12034" width="2.28515625" style="134" customWidth="1"/>
    <col min="12035" max="12035" width="1.140625" style="134" customWidth="1"/>
    <col min="12036" max="12036" width="11.42578125" style="134" customWidth="1"/>
    <col min="12037" max="12037" width="1.140625" style="134" customWidth="1"/>
    <col min="12038" max="12038" width="6.85546875" style="134" customWidth="1"/>
    <col min="12039" max="12040" width="1.140625" style="134" customWidth="1"/>
    <col min="12041" max="12041" width="2.28515625" style="134" customWidth="1"/>
    <col min="12042" max="12042" width="6.85546875" style="134" customWidth="1"/>
    <col min="12043" max="12043" width="1.140625" style="134" customWidth="1"/>
    <col min="12044" max="12044" width="3.42578125" style="134" customWidth="1"/>
    <col min="12045" max="12046" width="2.28515625" style="134" customWidth="1"/>
    <col min="12047" max="12047" width="1.140625" style="134" customWidth="1"/>
    <col min="12048" max="12048" width="4" style="134" customWidth="1"/>
    <col min="12049" max="12049" width="6.28515625" style="134" customWidth="1"/>
    <col min="12050" max="12050" width="1.140625" style="134" customWidth="1"/>
    <col min="12051" max="12051" width="6.85546875" style="134" customWidth="1"/>
    <col min="12052" max="12052" width="4.5703125" style="134" customWidth="1"/>
    <col min="12053" max="12056" width="1.140625" style="134" customWidth="1"/>
    <col min="12057" max="12057" width="8" style="134" customWidth="1"/>
    <col min="12058" max="12058" width="3.42578125" style="134" customWidth="1"/>
    <col min="12059" max="12059" width="1.140625" style="134" customWidth="1"/>
    <col min="12060" max="12060" width="1" style="134" customWidth="1"/>
    <col min="12061" max="12061" width="11.5703125" style="134" customWidth="1"/>
    <col min="12062" max="12062" width="3.28515625" style="134" customWidth="1"/>
    <col min="12063" max="12288" width="6.85546875" style="134" customWidth="1"/>
    <col min="12289" max="12289" width="1.140625" style="134" customWidth="1"/>
    <col min="12290" max="12290" width="2.28515625" style="134" customWidth="1"/>
    <col min="12291" max="12291" width="1.140625" style="134" customWidth="1"/>
    <col min="12292" max="12292" width="11.42578125" style="134" customWidth="1"/>
    <col min="12293" max="12293" width="1.140625" style="134" customWidth="1"/>
    <col min="12294" max="12294" width="6.85546875" style="134" customWidth="1"/>
    <col min="12295" max="12296" width="1.140625" style="134" customWidth="1"/>
    <col min="12297" max="12297" width="2.28515625" style="134" customWidth="1"/>
    <col min="12298" max="12298" width="6.85546875" style="134" customWidth="1"/>
    <col min="12299" max="12299" width="1.140625" style="134" customWidth="1"/>
    <col min="12300" max="12300" width="3.42578125" style="134" customWidth="1"/>
    <col min="12301" max="12302" width="2.28515625" style="134" customWidth="1"/>
    <col min="12303" max="12303" width="1.140625" style="134" customWidth="1"/>
    <col min="12304" max="12304" width="4" style="134" customWidth="1"/>
    <col min="12305" max="12305" width="6.28515625" style="134" customWidth="1"/>
    <col min="12306" max="12306" width="1.140625" style="134" customWidth="1"/>
    <col min="12307" max="12307" width="6.85546875" style="134" customWidth="1"/>
    <col min="12308" max="12308" width="4.5703125" style="134" customWidth="1"/>
    <col min="12309" max="12312" width="1.140625" style="134" customWidth="1"/>
    <col min="12313" max="12313" width="8" style="134" customWidth="1"/>
    <col min="12314" max="12314" width="3.42578125" style="134" customWidth="1"/>
    <col min="12315" max="12315" width="1.140625" style="134" customWidth="1"/>
    <col min="12316" max="12316" width="1" style="134" customWidth="1"/>
    <col min="12317" max="12317" width="11.5703125" style="134" customWidth="1"/>
    <col min="12318" max="12318" width="3.28515625" style="134" customWidth="1"/>
    <col min="12319" max="12544" width="6.85546875" style="134" customWidth="1"/>
    <col min="12545" max="12545" width="1.140625" style="134" customWidth="1"/>
    <col min="12546" max="12546" width="2.28515625" style="134" customWidth="1"/>
    <col min="12547" max="12547" width="1.140625" style="134" customWidth="1"/>
    <col min="12548" max="12548" width="11.42578125" style="134" customWidth="1"/>
    <col min="12549" max="12549" width="1.140625" style="134" customWidth="1"/>
    <col min="12550" max="12550" width="6.85546875" style="134" customWidth="1"/>
    <col min="12551" max="12552" width="1.140625" style="134" customWidth="1"/>
    <col min="12553" max="12553" width="2.28515625" style="134" customWidth="1"/>
    <col min="12554" max="12554" width="6.85546875" style="134" customWidth="1"/>
    <col min="12555" max="12555" width="1.140625" style="134" customWidth="1"/>
    <col min="12556" max="12556" width="3.42578125" style="134" customWidth="1"/>
    <col min="12557" max="12558" width="2.28515625" style="134" customWidth="1"/>
    <col min="12559" max="12559" width="1.140625" style="134" customWidth="1"/>
    <col min="12560" max="12560" width="4" style="134" customWidth="1"/>
    <col min="12561" max="12561" width="6.28515625" style="134" customWidth="1"/>
    <col min="12562" max="12562" width="1.140625" style="134" customWidth="1"/>
    <col min="12563" max="12563" width="6.85546875" style="134" customWidth="1"/>
    <col min="12564" max="12564" width="4.5703125" style="134" customWidth="1"/>
    <col min="12565" max="12568" width="1.140625" style="134" customWidth="1"/>
    <col min="12569" max="12569" width="8" style="134" customWidth="1"/>
    <col min="12570" max="12570" width="3.42578125" style="134" customWidth="1"/>
    <col min="12571" max="12571" width="1.140625" style="134" customWidth="1"/>
    <col min="12572" max="12572" width="1" style="134" customWidth="1"/>
    <col min="12573" max="12573" width="11.5703125" style="134" customWidth="1"/>
    <col min="12574" max="12574" width="3.28515625" style="134" customWidth="1"/>
    <col min="12575" max="12800" width="6.85546875" style="134" customWidth="1"/>
    <col min="12801" max="12801" width="1.140625" style="134" customWidth="1"/>
    <col min="12802" max="12802" width="2.28515625" style="134" customWidth="1"/>
    <col min="12803" max="12803" width="1.140625" style="134" customWidth="1"/>
    <col min="12804" max="12804" width="11.42578125" style="134" customWidth="1"/>
    <col min="12805" max="12805" width="1.140625" style="134" customWidth="1"/>
    <col min="12806" max="12806" width="6.85546875" style="134" customWidth="1"/>
    <col min="12807" max="12808" width="1.140625" style="134" customWidth="1"/>
    <col min="12809" max="12809" width="2.28515625" style="134" customWidth="1"/>
    <col min="12810" max="12810" width="6.85546875" style="134" customWidth="1"/>
    <col min="12811" max="12811" width="1.140625" style="134" customWidth="1"/>
    <col min="12812" max="12812" width="3.42578125" style="134" customWidth="1"/>
    <col min="12813" max="12814" width="2.28515625" style="134" customWidth="1"/>
    <col min="12815" max="12815" width="1.140625" style="134" customWidth="1"/>
    <col min="12816" max="12816" width="4" style="134" customWidth="1"/>
    <col min="12817" max="12817" width="6.28515625" style="134" customWidth="1"/>
    <col min="12818" max="12818" width="1.140625" style="134" customWidth="1"/>
    <col min="12819" max="12819" width="6.85546875" style="134" customWidth="1"/>
    <col min="12820" max="12820" width="4.5703125" style="134" customWidth="1"/>
    <col min="12821" max="12824" width="1.140625" style="134" customWidth="1"/>
    <col min="12825" max="12825" width="8" style="134" customWidth="1"/>
    <col min="12826" max="12826" width="3.42578125" style="134" customWidth="1"/>
    <col min="12827" max="12827" width="1.140625" style="134" customWidth="1"/>
    <col min="12828" max="12828" width="1" style="134" customWidth="1"/>
    <col min="12829" max="12829" width="11.5703125" style="134" customWidth="1"/>
    <col min="12830" max="12830" width="3.28515625" style="134" customWidth="1"/>
    <col min="12831" max="13056" width="6.85546875" style="134" customWidth="1"/>
    <col min="13057" max="13057" width="1.140625" style="134" customWidth="1"/>
    <col min="13058" max="13058" width="2.28515625" style="134" customWidth="1"/>
    <col min="13059" max="13059" width="1.140625" style="134" customWidth="1"/>
    <col min="13060" max="13060" width="11.42578125" style="134" customWidth="1"/>
    <col min="13061" max="13061" width="1.140625" style="134" customWidth="1"/>
    <col min="13062" max="13062" width="6.85546875" style="134" customWidth="1"/>
    <col min="13063" max="13064" width="1.140625" style="134" customWidth="1"/>
    <col min="13065" max="13065" width="2.28515625" style="134" customWidth="1"/>
    <col min="13066" max="13066" width="6.85546875" style="134" customWidth="1"/>
    <col min="13067" max="13067" width="1.140625" style="134" customWidth="1"/>
    <col min="13068" max="13068" width="3.42578125" style="134" customWidth="1"/>
    <col min="13069" max="13070" width="2.28515625" style="134" customWidth="1"/>
    <col min="13071" max="13071" width="1.140625" style="134" customWidth="1"/>
    <col min="13072" max="13072" width="4" style="134" customWidth="1"/>
    <col min="13073" max="13073" width="6.28515625" style="134" customWidth="1"/>
    <col min="13074" max="13074" width="1.140625" style="134" customWidth="1"/>
    <col min="13075" max="13075" width="6.85546875" style="134" customWidth="1"/>
    <col min="13076" max="13076" width="4.5703125" style="134" customWidth="1"/>
    <col min="13077" max="13080" width="1.140625" style="134" customWidth="1"/>
    <col min="13081" max="13081" width="8" style="134" customWidth="1"/>
    <col min="13082" max="13082" width="3.42578125" style="134" customWidth="1"/>
    <col min="13083" max="13083" width="1.140625" style="134" customWidth="1"/>
    <col min="13084" max="13084" width="1" style="134" customWidth="1"/>
    <col min="13085" max="13085" width="11.5703125" style="134" customWidth="1"/>
    <col min="13086" max="13086" width="3.28515625" style="134" customWidth="1"/>
    <col min="13087" max="13312" width="6.85546875" style="134" customWidth="1"/>
    <col min="13313" max="13313" width="1.140625" style="134" customWidth="1"/>
    <col min="13314" max="13314" width="2.28515625" style="134" customWidth="1"/>
    <col min="13315" max="13315" width="1.140625" style="134" customWidth="1"/>
    <col min="13316" max="13316" width="11.42578125" style="134" customWidth="1"/>
    <col min="13317" max="13317" width="1.140625" style="134" customWidth="1"/>
    <col min="13318" max="13318" width="6.85546875" style="134" customWidth="1"/>
    <col min="13319" max="13320" width="1.140625" style="134" customWidth="1"/>
    <col min="13321" max="13321" width="2.28515625" style="134" customWidth="1"/>
    <col min="13322" max="13322" width="6.85546875" style="134" customWidth="1"/>
    <col min="13323" max="13323" width="1.140625" style="134" customWidth="1"/>
    <col min="13324" max="13324" width="3.42578125" style="134" customWidth="1"/>
    <col min="13325" max="13326" width="2.28515625" style="134" customWidth="1"/>
    <col min="13327" max="13327" width="1.140625" style="134" customWidth="1"/>
    <col min="13328" max="13328" width="4" style="134" customWidth="1"/>
    <col min="13329" max="13329" width="6.28515625" style="134" customWidth="1"/>
    <col min="13330" max="13330" width="1.140625" style="134" customWidth="1"/>
    <col min="13331" max="13331" width="6.85546875" style="134" customWidth="1"/>
    <col min="13332" max="13332" width="4.5703125" style="134" customWidth="1"/>
    <col min="13333" max="13336" width="1.140625" style="134" customWidth="1"/>
    <col min="13337" max="13337" width="8" style="134" customWidth="1"/>
    <col min="13338" max="13338" width="3.42578125" style="134" customWidth="1"/>
    <col min="13339" max="13339" width="1.140625" style="134" customWidth="1"/>
    <col min="13340" max="13340" width="1" style="134" customWidth="1"/>
    <col min="13341" max="13341" width="11.5703125" style="134" customWidth="1"/>
    <col min="13342" max="13342" width="3.28515625" style="134" customWidth="1"/>
    <col min="13343" max="13568" width="6.85546875" style="134" customWidth="1"/>
    <col min="13569" max="13569" width="1.140625" style="134" customWidth="1"/>
    <col min="13570" max="13570" width="2.28515625" style="134" customWidth="1"/>
    <col min="13571" max="13571" width="1.140625" style="134" customWidth="1"/>
    <col min="13572" max="13572" width="11.42578125" style="134" customWidth="1"/>
    <col min="13573" max="13573" width="1.140625" style="134" customWidth="1"/>
    <col min="13574" max="13574" width="6.85546875" style="134" customWidth="1"/>
    <col min="13575" max="13576" width="1.140625" style="134" customWidth="1"/>
    <col min="13577" max="13577" width="2.28515625" style="134" customWidth="1"/>
    <col min="13578" max="13578" width="6.85546875" style="134" customWidth="1"/>
    <col min="13579" max="13579" width="1.140625" style="134" customWidth="1"/>
    <col min="13580" max="13580" width="3.42578125" style="134" customWidth="1"/>
    <col min="13581" max="13582" width="2.28515625" style="134" customWidth="1"/>
    <col min="13583" max="13583" width="1.140625" style="134" customWidth="1"/>
    <col min="13584" max="13584" width="4" style="134" customWidth="1"/>
    <col min="13585" max="13585" width="6.28515625" style="134" customWidth="1"/>
    <col min="13586" max="13586" width="1.140625" style="134" customWidth="1"/>
    <col min="13587" max="13587" width="6.85546875" style="134" customWidth="1"/>
    <col min="13588" max="13588" width="4.5703125" style="134" customWidth="1"/>
    <col min="13589" max="13592" width="1.140625" style="134" customWidth="1"/>
    <col min="13593" max="13593" width="8" style="134" customWidth="1"/>
    <col min="13594" max="13594" width="3.42578125" style="134" customWidth="1"/>
    <col min="13595" max="13595" width="1.140625" style="134" customWidth="1"/>
    <col min="13596" max="13596" width="1" style="134" customWidth="1"/>
    <col min="13597" max="13597" width="11.5703125" style="134" customWidth="1"/>
    <col min="13598" max="13598" width="3.28515625" style="134" customWidth="1"/>
    <col min="13599" max="13824" width="6.85546875" style="134" customWidth="1"/>
    <col min="13825" max="13825" width="1.140625" style="134" customWidth="1"/>
    <col min="13826" max="13826" width="2.28515625" style="134" customWidth="1"/>
    <col min="13827" max="13827" width="1.140625" style="134" customWidth="1"/>
    <col min="13828" max="13828" width="11.42578125" style="134" customWidth="1"/>
    <col min="13829" max="13829" width="1.140625" style="134" customWidth="1"/>
    <col min="13830" max="13830" width="6.85546875" style="134" customWidth="1"/>
    <col min="13831" max="13832" width="1.140625" style="134" customWidth="1"/>
    <col min="13833" max="13833" width="2.28515625" style="134" customWidth="1"/>
    <col min="13834" max="13834" width="6.85546875" style="134" customWidth="1"/>
    <col min="13835" max="13835" width="1.140625" style="134" customWidth="1"/>
    <col min="13836" max="13836" width="3.42578125" style="134" customWidth="1"/>
    <col min="13837" max="13838" width="2.28515625" style="134" customWidth="1"/>
    <col min="13839" max="13839" width="1.140625" style="134" customWidth="1"/>
    <col min="13840" max="13840" width="4" style="134" customWidth="1"/>
    <col min="13841" max="13841" width="6.28515625" style="134" customWidth="1"/>
    <col min="13842" max="13842" width="1.140625" style="134" customWidth="1"/>
    <col min="13843" max="13843" width="6.85546875" style="134" customWidth="1"/>
    <col min="13844" max="13844" width="4.5703125" style="134" customWidth="1"/>
    <col min="13845" max="13848" width="1.140625" style="134" customWidth="1"/>
    <col min="13849" max="13849" width="8" style="134" customWidth="1"/>
    <col min="13850" max="13850" width="3.42578125" style="134" customWidth="1"/>
    <col min="13851" max="13851" width="1.140625" style="134" customWidth="1"/>
    <col min="13852" max="13852" width="1" style="134" customWidth="1"/>
    <col min="13853" max="13853" width="11.5703125" style="134" customWidth="1"/>
    <col min="13854" max="13854" width="3.28515625" style="134" customWidth="1"/>
    <col min="13855" max="14080" width="6.85546875" style="134" customWidth="1"/>
    <col min="14081" max="14081" width="1.140625" style="134" customWidth="1"/>
    <col min="14082" max="14082" width="2.28515625" style="134" customWidth="1"/>
    <col min="14083" max="14083" width="1.140625" style="134" customWidth="1"/>
    <col min="14084" max="14084" width="11.42578125" style="134" customWidth="1"/>
    <col min="14085" max="14085" width="1.140625" style="134" customWidth="1"/>
    <col min="14086" max="14086" width="6.85546875" style="134" customWidth="1"/>
    <col min="14087" max="14088" width="1.140625" style="134" customWidth="1"/>
    <col min="14089" max="14089" width="2.28515625" style="134" customWidth="1"/>
    <col min="14090" max="14090" width="6.85546875" style="134" customWidth="1"/>
    <col min="14091" max="14091" width="1.140625" style="134" customWidth="1"/>
    <col min="14092" max="14092" width="3.42578125" style="134" customWidth="1"/>
    <col min="14093" max="14094" width="2.28515625" style="134" customWidth="1"/>
    <col min="14095" max="14095" width="1.140625" style="134" customWidth="1"/>
    <col min="14096" max="14096" width="4" style="134" customWidth="1"/>
    <col min="14097" max="14097" width="6.28515625" style="134" customWidth="1"/>
    <col min="14098" max="14098" width="1.140625" style="134" customWidth="1"/>
    <col min="14099" max="14099" width="6.85546875" style="134" customWidth="1"/>
    <col min="14100" max="14100" width="4.5703125" style="134" customWidth="1"/>
    <col min="14101" max="14104" width="1.140625" style="134" customWidth="1"/>
    <col min="14105" max="14105" width="8" style="134" customWidth="1"/>
    <col min="14106" max="14106" width="3.42578125" style="134" customWidth="1"/>
    <col min="14107" max="14107" width="1.140625" style="134" customWidth="1"/>
    <col min="14108" max="14108" width="1" style="134" customWidth="1"/>
    <col min="14109" max="14109" width="11.5703125" style="134" customWidth="1"/>
    <col min="14110" max="14110" width="3.28515625" style="134" customWidth="1"/>
    <col min="14111" max="14336" width="6.85546875" style="134" customWidth="1"/>
    <col min="14337" max="14337" width="1.140625" style="134" customWidth="1"/>
    <col min="14338" max="14338" width="2.28515625" style="134" customWidth="1"/>
    <col min="14339" max="14339" width="1.140625" style="134" customWidth="1"/>
    <col min="14340" max="14340" width="11.42578125" style="134" customWidth="1"/>
    <col min="14341" max="14341" width="1.140625" style="134" customWidth="1"/>
    <col min="14342" max="14342" width="6.85546875" style="134" customWidth="1"/>
    <col min="14343" max="14344" width="1.140625" style="134" customWidth="1"/>
    <col min="14345" max="14345" width="2.28515625" style="134" customWidth="1"/>
    <col min="14346" max="14346" width="6.85546875" style="134" customWidth="1"/>
    <col min="14347" max="14347" width="1.140625" style="134" customWidth="1"/>
    <col min="14348" max="14348" width="3.42578125" style="134" customWidth="1"/>
    <col min="14349" max="14350" width="2.28515625" style="134" customWidth="1"/>
    <col min="14351" max="14351" width="1.140625" style="134" customWidth="1"/>
    <col min="14352" max="14352" width="4" style="134" customWidth="1"/>
    <col min="14353" max="14353" width="6.28515625" style="134" customWidth="1"/>
    <col min="14354" max="14354" width="1.140625" style="134" customWidth="1"/>
    <col min="14355" max="14355" width="6.85546875" style="134" customWidth="1"/>
    <col min="14356" max="14356" width="4.5703125" style="134" customWidth="1"/>
    <col min="14357" max="14360" width="1.140625" style="134" customWidth="1"/>
    <col min="14361" max="14361" width="8" style="134" customWidth="1"/>
    <col min="14362" max="14362" width="3.42578125" style="134" customWidth="1"/>
    <col min="14363" max="14363" width="1.140625" style="134" customWidth="1"/>
    <col min="14364" max="14364" width="1" style="134" customWidth="1"/>
    <col min="14365" max="14365" width="11.5703125" style="134" customWidth="1"/>
    <col min="14366" max="14366" width="3.28515625" style="134" customWidth="1"/>
    <col min="14367" max="14592" width="6.85546875" style="134" customWidth="1"/>
    <col min="14593" max="14593" width="1.140625" style="134" customWidth="1"/>
    <col min="14594" max="14594" width="2.28515625" style="134" customWidth="1"/>
    <col min="14595" max="14595" width="1.140625" style="134" customWidth="1"/>
    <col min="14596" max="14596" width="11.42578125" style="134" customWidth="1"/>
    <col min="14597" max="14597" width="1.140625" style="134" customWidth="1"/>
    <col min="14598" max="14598" width="6.85546875" style="134" customWidth="1"/>
    <col min="14599" max="14600" width="1.140625" style="134" customWidth="1"/>
    <col min="14601" max="14601" width="2.28515625" style="134" customWidth="1"/>
    <col min="14602" max="14602" width="6.85546875" style="134" customWidth="1"/>
    <col min="14603" max="14603" width="1.140625" style="134" customWidth="1"/>
    <col min="14604" max="14604" width="3.42578125" style="134" customWidth="1"/>
    <col min="14605" max="14606" width="2.28515625" style="134" customWidth="1"/>
    <col min="14607" max="14607" width="1.140625" style="134" customWidth="1"/>
    <col min="14608" max="14608" width="4" style="134" customWidth="1"/>
    <col min="14609" max="14609" width="6.28515625" style="134" customWidth="1"/>
    <col min="14610" max="14610" width="1.140625" style="134" customWidth="1"/>
    <col min="14611" max="14611" width="6.85546875" style="134" customWidth="1"/>
    <col min="14612" max="14612" width="4.5703125" style="134" customWidth="1"/>
    <col min="14613" max="14616" width="1.140625" style="134" customWidth="1"/>
    <col min="14617" max="14617" width="8" style="134" customWidth="1"/>
    <col min="14618" max="14618" width="3.42578125" style="134" customWidth="1"/>
    <col min="14619" max="14619" width="1.140625" style="134" customWidth="1"/>
    <col min="14620" max="14620" width="1" style="134" customWidth="1"/>
    <col min="14621" max="14621" width="11.5703125" style="134" customWidth="1"/>
    <col min="14622" max="14622" width="3.28515625" style="134" customWidth="1"/>
    <col min="14623" max="14848" width="6.85546875" style="134" customWidth="1"/>
    <col min="14849" max="14849" width="1.140625" style="134" customWidth="1"/>
    <col min="14850" max="14850" width="2.28515625" style="134" customWidth="1"/>
    <col min="14851" max="14851" width="1.140625" style="134" customWidth="1"/>
    <col min="14852" max="14852" width="11.42578125" style="134" customWidth="1"/>
    <col min="14853" max="14853" width="1.140625" style="134" customWidth="1"/>
    <col min="14854" max="14854" width="6.85546875" style="134" customWidth="1"/>
    <col min="14855" max="14856" width="1.140625" style="134" customWidth="1"/>
    <col min="14857" max="14857" width="2.28515625" style="134" customWidth="1"/>
    <col min="14858" max="14858" width="6.85546875" style="134" customWidth="1"/>
    <col min="14859" max="14859" width="1.140625" style="134" customWidth="1"/>
    <col min="14860" max="14860" width="3.42578125" style="134" customWidth="1"/>
    <col min="14861" max="14862" width="2.28515625" style="134" customWidth="1"/>
    <col min="14863" max="14863" width="1.140625" style="134" customWidth="1"/>
    <col min="14864" max="14864" width="4" style="134" customWidth="1"/>
    <col min="14865" max="14865" width="6.28515625" style="134" customWidth="1"/>
    <col min="14866" max="14866" width="1.140625" style="134" customWidth="1"/>
    <col min="14867" max="14867" width="6.85546875" style="134" customWidth="1"/>
    <col min="14868" max="14868" width="4.5703125" style="134" customWidth="1"/>
    <col min="14869" max="14872" width="1.140625" style="134" customWidth="1"/>
    <col min="14873" max="14873" width="8" style="134" customWidth="1"/>
    <col min="14874" max="14874" width="3.42578125" style="134" customWidth="1"/>
    <col min="14875" max="14875" width="1.140625" style="134" customWidth="1"/>
    <col min="14876" max="14876" width="1" style="134" customWidth="1"/>
    <col min="14877" max="14877" width="11.5703125" style="134" customWidth="1"/>
    <col min="14878" max="14878" width="3.28515625" style="134" customWidth="1"/>
    <col min="14879" max="15104" width="6.85546875" style="134" customWidth="1"/>
    <col min="15105" max="15105" width="1.140625" style="134" customWidth="1"/>
    <col min="15106" max="15106" width="2.28515625" style="134" customWidth="1"/>
    <col min="15107" max="15107" width="1.140625" style="134" customWidth="1"/>
    <col min="15108" max="15108" width="11.42578125" style="134" customWidth="1"/>
    <col min="15109" max="15109" width="1.140625" style="134" customWidth="1"/>
    <col min="15110" max="15110" width="6.85546875" style="134" customWidth="1"/>
    <col min="15111" max="15112" width="1.140625" style="134" customWidth="1"/>
    <col min="15113" max="15113" width="2.28515625" style="134" customWidth="1"/>
    <col min="15114" max="15114" width="6.85546875" style="134" customWidth="1"/>
    <col min="15115" max="15115" width="1.140625" style="134" customWidth="1"/>
    <col min="15116" max="15116" width="3.42578125" style="134" customWidth="1"/>
    <col min="15117" max="15118" width="2.28515625" style="134" customWidth="1"/>
    <col min="15119" max="15119" width="1.140625" style="134" customWidth="1"/>
    <col min="15120" max="15120" width="4" style="134" customWidth="1"/>
    <col min="15121" max="15121" width="6.28515625" style="134" customWidth="1"/>
    <col min="15122" max="15122" width="1.140625" style="134" customWidth="1"/>
    <col min="15123" max="15123" width="6.85546875" style="134" customWidth="1"/>
    <col min="15124" max="15124" width="4.5703125" style="134" customWidth="1"/>
    <col min="15125" max="15128" width="1.140625" style="134" customWidth="1"/>
    <col min="15129" max="15129" width="8" style="134" customWidth="1"/>
    <col min="15130" max="15130" width="3.42578125" style="134" customWidth="1"/>
    <col min="15131" max="15131" width="1.140625" style="134" customWidth="1"/>
    <col min="15132" max="15132" width="1" style="134" customWidth="1"/>
    <col min="15133" max="15133" width="11.5703125" style="134" customWidth="1"/>
    <col min="15134" max="15134" width="3.28515625" style="134" customWidth="1"/>
    <col min="15135" max="15360" width="6.85546875" style="134" customWidth="1"/>
    <col min="15361" max="15361" width="1.140625" style="134" customWidth="1"/>
    <col min="15362" max="15362" width="2.28515625" style="134" customWidth="1"/>
    <col min="15363" max="15363" width="1.140625" style="134" customWidth="1"/>
    <col min="15364" max="15364" width="11.42578125" style="134" customWidth="1"/>
    <col min="15365" max="15365" width="1.140625" style="134" customWidth="1"/>
    <col min="15366" max="15366" width="6.85546875" style="134" customWidth="1"/>
    <col min="15367" max="15368" width="1.140625" style="134" customWidth="1"/>
    <col min="15369" max="15369" width="2.28515625" style="134" customWidth="1"/>
    <col min="15370" max="15370" width="6.85546875" style="134" customWidth="1"/>
    <col min="15371" max="15371" width="1.140625" style="134" customWidth="1"/>
    <col min="15372" max="15372" width="3.42578125" style="134" customWidth="1"/>
    <col min="15373" max="15374" width="2.28515625" style="134" customWidth="1"/>
    <col min="15375" max="15375" width="1.140625" style="134" customWidth="1"/>
    <col min="15376" max="15376" width="4" style="134" customWidth="1"/>
    <col min="15377" max="15377" width="6.28515625" style="134" customWidth="1"/>
    <col min="15378" max="15378" width="1.140625" style="134" customWidth="1"/>
    <col min="15379" max="15379" width="6.85546875" style="134" customWidth="1"/>
    <col min="15380" max="15380" width="4.5703125" style="134" customWidth="1"/>
    <col min="15381" max="15384" width="1.140625" style="134" customWidth="1"/>
    <col min="15385" max="15385" width="8" style="134" customWidth="1"/>
    <col min="15386" max="15386" width="3.42578125" style="134" customWidth="1"/>
    <col min="15387" max="15387" width="1.140625" style="134" customWidth="1"/>
    <col min="15388" max="15388" width="1" style="134" customWidth="1"/>
    <col min="15389" max="15389" width="11.5703125" style="134" customWidth="1"/>
    <col min="15390" max="15390" width="3.28515625" style="134" customWidth="1"/>
    <col min="15391" max="15616" width="6.85546875" style="134" customWidth="1"/>
    <col min="15617" max="15617" width="1.140625" style="134" customWidth="1"/>
    <col min="15618" max="15618" width="2.28515625" style="134" customWidth="1"/>
    <col min="15619" max="15619" width="1.140625" style="134" customWidth="1"/>
    <col min="15620" max="15620" width="11.42578125" style="134" customWidth="1"/>
    <col min="15621" max="15621" width="1.140625" style="134" customWidth="1"/>
    <col min="15622" max="15622" width="6.85546875" style="134" customWidth="1"/>
    <col min="15623" max="15624" width="1.140625" style="134" customWidth="1"/>
    <col min="15625" max="15625" width="2.28515625" style="134" customWidth="1"/>
    <col min="15626" max="15626" width="6.85546875" style="134" customWidth="1"/>
    <col min="15627" max="15627" width="1.140625" style="134" customWidth="1"/>
    <col min="15628" max="15628" width="3.42578125" style="134" customWidth="1"/>
    <col min="15629" max="15630" width="2.28515625" style="134" customWidth="1"/>
    <col min="15631" max="15631" width="1.140625" style="134" customWidth="1"/>
    <col min="15632" max="15632" width="4" style="134" customWidth="1"/>
    <col min="15633" max="15633" width="6.28515625" style="134" customWidth="1"/>
    <col min="15634" max="15634" width="1.140625" style="134" customWidth="1"/>
    <col min="15635" max="15635" width="6.85546875" style="134" customWidth="1"/>
    <col min="15636" max="15636" width="4.5703125" style="134" customWidth="1"/>
    <col min="15637" max="15640" width="1.140625" style="134" customWidth="1"/>
    <col min="15641" max="15641" width="8" style="134" customWidth="1"/>
    <col min="15642" max="15642" width="3.42578125" style="134" customWidth="1"/>
    <col min="15643" max="15643" width="1.140625" style="134" customWidth="1"/>
    <col min="15644" max="15644" width="1" style="134" customWidth="1"/>
    <col min="15645" max="15645" width="11.5703125" style="134" customWidth="1"/>
    <col min="15646" max="15646" width="3.28515625" style="134" customWidth="1"/>
    <col min="15647" max="15872" width="6.85546875" style="134" customWidth="1"/>
    <col min="15873" max="15873" width="1.140625" style="134" customWidth="1"/>
    <col min="15874" max="15874" width="2.28515625" style="134" customWidth="1"/>
    <col min="15875" max="15875" width="1.140625" style="134" customWidth="1"/>
    <col min="15876" max="15876" width="11.42578125" style="134" customWidth="1"/>
    <col min="15877" max="15877" width="1.140625" style="134" customWidth="1"/>
    <col min="15878" max="15878" width="6.85546875" style="134" customWidth="1"/>
    <col min="15879" max="15880" width="1.140625" style="134" customWidth="1"/>
    <col min="15881" max="15881" width="2.28515625" style="134" customWidth="1"/>
    <col min="15882" max="15882" width="6.85546875" style="134" customWidth="1"/>
    <col min="15883" max="15883" width="1.140625" style="134" customWidth="1"/>
    <col min="15884" max="15884" width="3.42578125" style="134" customWidth="1"/>
    <col min="15885" max="15886" width="2.28515625" style="134" customWidth="1"/>
    <col min="15887" max="15887" width="1.140625" style="134" customWidth="1"/>
    <col min="15888" max="15888" width="4" style="134" customWidth="1"/>
    <col min="15889" max="15889" width="6.28515625" style="134" customWidth="1"/>
    <col min="15890" max="15890" width="1.140625" style="134" customWidth="1"/>
    <col min="15891" max="15891" width="6.85546875" style="134" customWidth="1"/>
    <col min="15892" max="15892" width="4.5703125" style="134" customWidth="1"/>
    <col min="15893" max="15896" width="1.140625" style="134" customWidth="1"/>
    <col min="15897" max="15897" width="8" style="134" customWidth="1"/>
    <col min="15898" max="15898" width="3.42578125" style="134" customWidth="1"/>
    <col min="15899" max="15899" width="1.140625" style="134" customWidth="1"/>
    <col min="15900" max="15900" width="1" style="134" customWidth="1"/>
    <col min="15901" max="15901" width="11.5703125" style="134" customWidth="1"/>
    <col min="15902" max="15902" width="3.28515625" style="134" customWidth="1"/>
    <col min="15903" max="16128" width="6.85546875" style="134" customWidth="1"/>
    <col min="16129" max="16129" width="1.140625" style="134" customWidth="1"/>
    <col min="16130" max="16130" width="2.28515625" style="134" customWidth="1"/>
    <col min="16131" max="16131" width="1.140625" style="134" customWidth="1"/>
    <col min="16132" max="16132" width="11.42578125" style="134" customWidth="1"/>
    <col min="16133" max="16133" width="1.140625" style="134" customWidth="1"/>
    <col min="16134" max="16134" width="6.85546875" style="134" customWidth="1"/>
    <col min="16135" max="16136" width="1.140625" style="134" customWidth="1"/>
    <col min="16137" max="16137" width="2.28515625" style="134" customWidth="1"/>
    <col min="16138" max="16138" width="6.85546875" style="134" customWidth="1"/>
    <col min="16139" max="16139" width="1.140625" style="134" customWidth="1"/>
    <col min="16140" max="16140" width="3.42578125" style="134" customWidth="1"/>
    <col min="16141" max="16142" width="2.28515625" style="134" customWidth="1"/>
    <col min="16143" max="16143" width="1.140625" style="134" customWidth="1"/>
    <col min="16144" max="16144" width="4" style="134" customWidth="1"/>
    <col min="16145" max="16145" width="6.28515625" style="134" customWidth="1"/>
    <col min="16146" max="16146" width="1.140625" style="134" customWidth="1"/>
    <col min="16147" max="16147" width="6.85546875" style="134" customWidth="1"/>
    <col min="16148" max="16148" width="4.5703125" style="134" customWidth="1"/>
    <col min="16149" max="16152" width="1.140625" style="134" customWidth="1"/>
    <col min="16153" max="16153" width="8" style="134" customWidth="1"/>
    <col min="16154" max="16154" width="3.42578125" style="134" customWidth="1"/>
    <col min="16155" max="16155" width="1.140625" style="134" customWidth="1"/>
    <col min="16156" max="16156" width="1" style="134" customWidth="1"/>
    <col min="16157" max="16157" width="11.5703125" style="134" customWidth="1"/>
    <col min="16158" max="16158" width="3.28515625" style="134" customWidth="1"/>
    <col min="16159" max="16384" width="6.85546875" style="134" customWidth="1"/>
  </cols>
  <sheetData>
    <row r="1" spans="1:30" ht="25.5" customHeight="1" x14ac:dyDescent="0.25">
      <c r="C1" s="135" t="s">
        <v>653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</row>
    <row r="2" spans="1:30" ht="7.5" customHeight="1" x14ac:dyDescent="0.25"/>
    <row r="3" spans="1:30" ht="18.75" customHeight="1" x14ac:dyDescent="0.25">
      <c r="I3" s="150" t="s">
        <v>654</v>
      </c>
      <c r="J3" s="150"/>
      <c r="K3" s="150"/>
      <c r="L3" s="150"/>
      <c r="M3" s="150"/>
      <c r="N3" s="150"/>
      <c r="O3" s="150"/>
      <c r="P3" s="150"/>
      <c r="S3" s="151" t="s">
        <v>655</v>
      </c>
      <c r="T3" s="151"/>
      <c r="U3" s="151"/>
      <c r="V3" s="151"/>
      <c r="W3" s="151"/>
      <c r="X3" s="151"/>
      <c r="Y3" s="151"/>
    </row>
    <row r="4" spans="1:30" ht="6.75" customHeight="1" x14ac:dyDescent="0.25"/>
    <row r="5" spans="1:30" ht="14.25" customHeight="1" x14ac:dyDescent="0.25">
      <c r="A5" s="152" t="s">
        <v>656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</row>
    <row r="6" spans="1:30" x14ac:dyDescent="0.25">
      <c r="B6" s="153" t="s">
        <v>657</v>
      </c>
      <c r="C6" s="153"/>
      <c r="D6" s="153"/>
      <c r="F6" s="153" t="s">
        <v>658</v>
      </c>
      <c r="G6" s="153"/>
      <c r="H6" s="153"/>
      <c r="I6" s="153"/>
      <c r="J6" s="153" t="s">
        <v>659</v>
      </c>
      <c r="K6" s="153"/>
      <c r="L6" s="153"/>
      <c r="N6" s="153" t="s">
        <v>660</v>
      </c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53"/>
      <c r="AA6" s="153"/>
      <c r="AC6" s="154" t="s">
        <v>661</v>
      </c>
      <c r="AD6" s="154"/>
    </row>
    <row r="7" spans="1:30" x14ac:dyDescent="0.25">
      <c r="B7" s="138" t="s">
        <v>662</v>
      </c>
      <c r="C7" s="138"/>
      <c r="D7" s="138"/>
      <c r="F7" s="138" t="s">
        <v>663</v>
      </c>
      <c r="G7" s="138"/>
      <c r="H7" s="138"/>
      <c r="I7" s="138"/>
      <c r="J7" s="138" t="s">
        <v>664</v>
      </c>
      <c r="K7" s="138"/>
      <c r="L7" s="138"/>
      <c r="N7" s="138" t="s">
        <v>665</v>
      </c>
      <c r="O7" s="138"/>
      <c r="P7" s="138"/>
      <c r="Q7" s="138"/>
      <c r="R7" s="138"/>
      <c r="S7" s="138"/>
      <c r="T7" s="138"/>
      <c r="U7" s="138"/>
      <c r="V7" s="138"/>
      <c r="W7" s="138"/>
      <c r="X7" s="138"/>
      <c r="Y7" s="138"/>
      <c r="Z7" s="138"/>
      <c r="AA7" s="138"/>
      <c r="AC7" s="155">
        <v>115.83</v>
      </c>
      <c r="AD7" s="155"/>
    </row>
    <row r="8" spans="1:30" x14ac:dyDescent="0.25">
      <c r="C8" s="144" t="s">
        <v>2</v>
      </c>
      <c r="G8" s="144" t="s">
        <v>2</v>
      </c>
      <c r="K8" s="144" t="s">
        <v>2</v>
      </c>
      <c r="O8" s="156" t="s">
        <v>666</v>
      </c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</row>
    <row r="9" spans="1:30" x14ac:dyDescent="0.25">
      <c r="B9" s="138" t="s">
        <v>667</v>
      </c>
      <c r="C9" s="138"/>
      <c r="D9" s="138"/>
      <c r="F9" s="138" t="s">
        <v>663</v>
      </c>
      <c r="G9" s="138"/>
      <c r="H9" s="138"/>
      <c r="I9" s="138"/>
      <c r="J9" s="138" t="s">
        <v>668</v>
      </c>
      <c r="K9" s="138"/>
      <c r="L9" s="138"/>
      <c r="N9" s="138" t="s">
        <v>669</v>
      </c>
      <c r="O9" s="138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8"/>
      <c r="AA9" s="138"/>
      <c r="AC9" s="155">
        <v>44228</v>
      </c>
      <c r="AD9" s="155"/>
    </row>
    <row r="10" spans="1:30" x14ac:dyDescent="0.25">
      <c r="C10" s="144" t="s">
        <v>2</v>
      </c>
      <c r="G10" s="144" t="s">
        <v>2</v>
      </c>
      <c r="K10" s="144" t="s">
        <v>2</v>
      </c>
      <c r="O10" s="156" t="s">
        <v>670</v>
      </c>
      <c r="P10" s="156"/>
      <c r="Q10" s="156"/>
      <c r="R10" s="156"/>
      <c r="S10" s="156"/>
      <c r="T10" s="156"/>
      <c r="U10" s="156"/>
      <c r="V10" s="156"/>
      <c r="W10" s="156"/>
      <c r="X10" s="156"/>
      <c r="Y10" s="156"/>
      <c r="Z10" s="156"/>
      <c r="AA10" s="156"/>
      <c r="AB10" s="156"/>
    </row>
    <row r="11" spans="1:30" x14ac:dyDescent="0.25">
      <c r="B11" s="138" t="s">
        <v>671</v>
      </c>
      <c r="C11" s="138"/>
      <c r="D11" s="138"/>
      <c r="F11" s="138" t="s">
        <v>663</v>
      </c>
      <c r="G11" s="138"/>
      <c r="H11" s="138"/>
      <c r="I11" s="138"/>
      <c r="J11" s="138" t="s">
        <v>672</v>
      </c>
      <c r="K11" s="138"/>
      <c r="L11" s="138"/>
      <c r="N11" s="138" t="s">
        <v>673</v>
      </c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C11" s="155">
        <v>42323</v>
      </c>
      <c r="AD11" s="155"/>
    </row>
    <row r="12" spans="1:30" x14ac:dyDescent="0.25">
      <c r="C12" s="144" t="s">
        <v>2</v>
      </c>
      <c r="G12" s="144" t="s">
        <v>2</v>
      </c>
      <c r="K12" s="144" t="s">
        <v>2</v>
      </c>
      <c r="O12" s="156" t="s">
        <v>674</v>
      </c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7">
        <v>12092.3</v>
      </c>
      <c r="AD12" s="157"/>
    </row>
    <row r="13" spans="1:30" x14ac:dyDescent="0.25">
      <c r="C13" s="144" t="s">
        <v>2</v>
      </c>
      <c r="G13" s="144" t="s">
        <v>2</v>
      </c>
      <c r="K13" s="144" t="s">
        <v>2</v>
      </c>
      <c r="O13" s="156" t="s">
        <v>674</v>
      </c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7">
        <v>6046.14</v>
      </c>
      <c r="AD13" s="157"/>
    </row>
    <row r="14" spans="1:30" x14ac:dyDescent="0.25">
      <c r="C14" s="144" t="s">
        <v>2</v>
      </c>
      <c r="G14" s="144" t="s">
        <v>2</v>
      </c>
      <c r="K14" s="144" t="s">
        <v>2</v>
      </c>
      <c r="O14" s="156" t="s">
        <v>674</v>
      </c>
      <c r="P14" s="156"/>
      <c r="Q14" s="156"/>
      <c r="R14" s="156"/>
      <c r="S14" s="156"/>
      <c r="T14" s="156"/>
      <c r="U14" s="156"/>
      <c r="V14" s="156"/>
      <c r="W14" s="156"/>
      <c r="X14" s="156"/>
      <c r="Y14" s="156"/>
      <c r="Z14" s="156"/>
      <c r="AA14" s="156"/>
      <c r="AB14" s="156"/>
      <c r="AC14" s="157">
        <v>18138.419999999998</v>
      </c>
      <c r="AD14" s="157"/>
    </row>
    <row r="15" spans="1:30" x14ac:dyDescent="0.25">
      <c r="C15" s="144" t="s">
        <v>2</v>
      </c>
      <c r="G15" s="144" t="s">
        <v>2</v>
      </c>
      <c r="K15" s="144" t="s">
        <v>2</v>
      </c>
      <c r="O15" s="156" t="s">
        <v>674</v>
      </c>
      <c r="P15" s="156"/>
      <c r="Q15" s="156"/>
      <c r="R15" s="156"/>
      <c r="S15" s="156"/>
      <c r="T15" s="156"/>
      <c r="U15" s="156"/>
      <c r="V15" s="156"/>
      <c r="W15" s="156"/>
      <c r="X15" s="156"/>
      <c r="Y15" s="156"/>
      <c r="Z15" s="156"/>
      <c r="AA15" s="156"/>
      <c r="AB15" s="156"/>
      <c r="AC15" s="157">
        <v>6046.14</v>
      </c>
      <c r="AD15" s="157"/>
    </row>
    <row r="16" spans="1:30" x14ac:dyDescent="0.25">
      <c r="B16" s="138" t="s">
        <v>675</v>
      </c>
      <c r="C16" s="138"/>
      <c r="D16" s="138"/>
      <c r="F16" s="138" t="s">
        <v>663</v>
      </c>
      <c r="G16" s="138"/>
      <c r="H16" s="138"/>
      <c r="I16" s="138"/>
      <c r="J16" s="138" t="s">
        <v>676</v>
      </c>
      <c r="K16" s="138"/>
      <c r="L16" s="138"/>
      <c r="N16" s="138" t="s">
        <v>677</v>
      </c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C16" s="155">
        <v>100</v>
      </c>
      <c r="AD16" s="155"/>
    </row>
    <row r="17" spans="2:30" x14ac:dyDescent="0.25">
      <c r="C17" s="144" t="s">
        <v>2</v>
      </c>
      <c r="G17" s="144" t="s">
        <v>2</v>
      </c>
      <c r="K17" s="144" t="s">
        <v>2</v>
      </c>
      <c r="O17" s="156" t="s">
        <v>678</v>
      </c>
      <c r="P17" s="156"/>
      <c r="Q17" s="156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</row>
    <row r="18" spans="2:30" x14ac:dyDescent="0.25">
      <c r="B18" s="138" t="s">
        <v>679</v>
      </c>
      <c r="C18" s="138"/>
      <c r="D18" s="138"/>
      <c r="F18" s="138" t="s">
        <v>680</v>
      </c>
      <c r="G18" s="138"/>
      <c r="H18" s="138"/>
      <c r="I18" s="138"/>
      <c r="J18" s="138" t="s">
        <v>681</v>
      </c>
      <c r="K18" s="138"/>
      <c r="L18" s="138"/>
      <c r="N18" s="138" t="s">
        <v>682</v>
      </c>
      <c r="O18" s="138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C18" s="155">
        <v>502.5</v>
      </c>
      <c r="AD18" s="155"/>
    </row>
    <row r="19" spans="2:30" x14ac:dyDescent="0.25">
      <c r="C19" s="144" t="s">
        <v>2</v>
      </c>
      <c r="G19" s="144" t="s">
        <v>2</v>
      </c>
      <c r="K19" s="144" t="s">
        <v>2</v>
      </c>
      <c r="O19" s="156" t="s">
        <v>683</v>
      </c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</row>
    <row r="20" spans="2:30" x14ac:dyDescent="0.25">
      <c r="B20" s="138" t="s">
        <v>684</v>
      </c>
      <c r="C20" s="138"/>
      <c r="D20" s="138"/>
      <c r="F20" s="138" t="s">
        <v>680</v>
      </c>
      <c r="G20" s="138"/>
      <c r="H20" s="138"/>
      <c r="I20" s="138"/>
      <c r="J20" s="138" t="s">
        <v>685</v>
      </c>
      <c r="K20" s="138"/>
      <c r="L20" s="138"/>
      <c r="N20" s="138" t="s">
        <v>686</v>
      </c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C20" s="155">
        <v>1000</v>
      </c>
      <c r="AD20" s="155"/>
    </row>
    <row r="21" spans="2:30" x14ac:dyDescent="0.25">
      <c r="C21" s="144" t="s">
        <v>2</v>
      </c>
      <c r="G21" s="144" t="s">
        <v>2</v>
      </c>
      <c r="K21" s="144" t="s">
        <v>2</v>
      </c>
      <c r="O21" s="156" t="s">
        <v>687</v>
      </c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</row>
    <row r="22" spans="2:30" x14ac:dyDescent="0.25">
      <c r="B22" s="138" t="s">
        <v>688</v>
      </c>
      <c r="C22" s="138"/>
      <c r="D22" s="138"/>
      <c r="F22" s="138" t="s">
        <v>680</v>
      </c>
      <c r="G22" s="138"/>
      <c r="H22" s="138"/>
      <c r="I22" s="138"/>
      <c r="J22" s="138" t="s">
        <v>689</v>
      </c>
      <c r="K22" s="138"/>
      <c r="L22" s="138"/>
      <c r="N22" s="138" t="s">
        <v>690</v>
      </c>
      <c r="O22" s="138"/>
      <c r="P22" s="138"/>
      <c r="Q22" s="138"/>
      <c r="R22" s="138"/>
      <c r="S22" s="138"/>
      <c r="T22" s="138"/>
      <c r="U22" s="138"/>
      <c r="V22" s="138"/>
      <c r="W22" s="138"/>
      <c r="X22" s="138"/>
      <c r="Y22" s="138"/>
      <c r="Z22" s="138"/>
      <c r="AA22" s="138"/>
      <c r="AC22" s="155">
        <v>150</v>
      </c>
      <c r="AD22" s="155"/>
    </row>
    <row r="23" spans="2:30" x14ac:dyDescent="0.25">
      <c r="C23" s="144" t="s">
        <v>2</v>
      </c>
      <c r="G23" s="144" t="s">
        <v>2</v>
      </c>
      <c r="K23" s="144" t="s">
        <v>2</v>
      </c>
      <c r="O23" s="156" t="s">
        <v>691</v>
      </c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B23" s="156"/>
    </row>
    <row r="24" spans="2:30" x14ac:dyDescent="0.25">
      <c r="B24" s="138" t="s">
        <v>692</v>
      </c>
      <c r="C24" s="138"/>
      <c r="D24" s="138"/>
      <c r="F24" s="138" t="s">
        <v>680</v>
      </c>
      <c r="G24" s="138"/>
      <c r="H24" s="138"/>
      <c r="I24" s="138"/>
      <c r="J24" s="138" t="s">
        <v>693</v>
      </c>
      <c r="K24" s="138"/>
      <c r="L24" s="138"/>
      <c r="N24" s="138" t="s">
        <v>694</v>
      </c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C24" s="155">
        <v>97.05</v>
      </c>
      <c r="AD24" s="155"/>
    </row>
    <row r="25" spans="2:30" x14ac:dyDescent="0.25">
      <c r="C25" s="144" t="s">
        <v>2</v>
      </c>
      <c r="G25" s="144" t="s">
        <v>2</v>
      </c>
      <c r="K25" s="144" t="s">
        <v>2</v>
      </c>
      <c r="O25" s="156" t="s">
        <v>695</v>
      </c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</row>
    <row r="26" spans="2:30" x14ac:dyDescent="0.25">
      <c r="B26" s="138" t="s">
        <v>696</v>
      </c>
      <c r="C26" s="138"/>
      <c r="D26" s="138"/>
      <c r="F26" s="138" t="s">
        <v>697</v>
      </c>
      <c r="G26" s="138"/>
      <c r="H26" s="138"/>
      <c r="I26" s="138"/>
      <c r="J26" s="138" t="s">
        <v>698</v>
      </c>
      <c r="K26" s="138"/>
      <c r="L26" s="138"/>
      <c r="N26" s="138" t="s">
        <v>699</v>
      </c>
      <c r="O26" s="138"/>
      <c r="P26" s="138"/>
      <c r="Q26" s="138"/>
      <c r="R26" s="138"/>
      <c r="S26" s="138"/>
      <c r="T26" s="138"/>
      <c r="U26" s="138"/>
      <c r="V26" s="138"/>
      <c r="W26" s="138"/>
      <c r="X26" s="138"/>
      <c r="Y26" s="138"/>
      <c r="Z26" s="138"/>
      <c r="AA26" s="138"/>
      <c r="AC26" s="155">
        <v>350</v>
      </c>
      <c r="AD26" s="155"/>
    </row>
    <row r="27" spans="2:30" x14ac:dyDescent="0.25">
      <c r="C27" s="144" t="s">
        <v>2</v>
      </c>
      <c r="G27" s="144" t="s">
        <v>2</v>
      </c>
      <c r="K27" s="144" t="s">
        <v>2</v>
      </c>
      <c r="O27" s="156" t="s">
        <v>700</v>
      </c>
      <c r="P27" s="156"/>
      <c r="Q27" s="156"/>
      <c r="R27" s="156"/>
      <c r="S27" s="156"/>
      <c r="T27" s="156"/>
      <c r="U27" s="156"/>
      <c r="V27" s="156"/>
      <c r="W27" s="156"/>
      <c r="X27" s="156"/>
      <c r="Y27" s="156"/>
      <c r="Z27" s="156"/>
      <c r="AA27" s="156"/>
      <c r="AB27" s="156"/>
    </row>
    <row r="28" spans="2:30" x14ac:dyDescent="0.25">
      <c r="B28" s="138" t="s">
        <v>701</v>
      </c>
      <c r="C28" s="138"/>
      <c r="D28" s="138"/>
      <c r="F28" s="138" t="s">
        <v>702</v>
      </c>
      <c r="G28" s="138"/>
      <c r="H28" s="138"/>
      <c r="I28" s="138"/>
      <c r="J28" s="138" t="s">
        <v>703</v>
      </c>
      <c r="K28" s="138"/>
      <c r="L28" s="138"/>
      <c r="N28" s="138" t="s">
        <v>704</v>
      </c>
      <c r="O28" s="138"/>
      <c r="P28" s="138"/>
      <c r="Q28" s="138"/>
      <c r="R28" s="138"/>
      <c r="S28" s="138"/>
      <c r="T28" s="138"/>
      <c r="U28" s="138"/>
      <c r="V28" s="138"/>
      <c r="W28" s="138"/>
      <c r="X28" s="138"/>
      <c r="Y28" s="138"/>
      <c r="Z28" s="138"/>
      <c r="AA28" s="138"/>
      <c r="AC28" s="155">
        <v>800</v>
      </c>
      <c r="AD28" s="155"/>
    </row>
    <row r="29" spans="2:30" x14ac:dyDescent="0.25">
      <c r="C29" s="144" t="s">
        <v>2</v>
      </c>
      <c r="G29" s="144" t="s">
        <v>2</v>
      </c>
      <c r="K29" s="144" t="s">
        <v>2</v>
      </c>
      <c r="O29" s="156" t="s">
        <v>705</v>
      </c>
      <c r="P29" s="156"/>
      <c r="Q29" s="156"/>
      <c r="R29" s="156"/>
      <c r="S29" s="156"/>
      <c r="T29" s="156"/>
      <c r="U29" s="156"/>
      <c r="V29" s="156"/>
      <c r="W29" s="156"/>
      <c r="X29" s="156"/>
      <c r="Y29" s="156"/>
      <c r="Z29" s="156"/>
      <c r="AA29" s="156"/>
      <c r="AB29" s="156"/>
    </row>
    <row r="30" spans="2:30" x14ac:dyDescent="0.25">
      <c r="B30" s="138" t="s">
        <v>706</v>
      </c>
      <c r="C30" s="138"/>
      <c r="D30" s="138"/>
      <c r="F30" s="138" t="s">
        <v>702</v>
      </c>
      <c r="G30" s="138"/>
      <c r="H30" s="138"/>
      <c r="I30" s="138"/>
      <c r="J30" s="138" t="s">
        <v>707</v>
      </c>
      <c r="K30" s="138"/>
      <c r="L30" s="138"/>
      <c r="N30" s="138" t="s">
        <v>708</v>
      </c>
      <c r="O30" s="138"/>
      <c r="P30" s="138"/>
      <c r="Q30" s="138"/>
      <c r="R30" s="138"/>
      <c r="S30" s="138"/>
      <c r="T30" s="138"/>
      <c r="U30" s="138"/>
      <c r="V30" s="138"/>
      <c r="W30" s="138"/>
      <c r="X30" s="138"/>
      <c r="Y30" s="138"/>
      <c r="Z30" s="138"/>
      <c r="AA30" s="138"/>
      <c r="AC30" s="155">
        <v>225</v>
      </c>
      <c r="AD30" s="155"/>
    </row>
    <row r="31" spans="2:30" x14ac:dyDescent="0.25">
      <c r="C31" s="144" t="s">
        <v>2</v>
      </c>
      <c r="G31" s="144" t="s">
        <v>2</v>
      </c>
      <c r="K31" s="144" t="s">
        <v>2</v>
      </c>
      <c r="O31" s="156" t="s">
        <v>709</v>
      </c>
      <c r="P31" s="156"/>
      <c r="Q31" s="156"/>
      <c r="R31" s="156"/>
      <c r="S31" s="156"/>
      <c r="T31" s="156"/>
      <c r="U31" s="156"/>
      <c r="V31" s="156"/>
      <c r="W31" s="156"/>
      <c r="X31" s="156"/>
      <c r="Y31" s="156"/>
      <c r="Z31" s="156"/>
      <c r="AA31" s="156"/>
      <c r="AB31" s="156"/>
    </row>
    <row r="32" spans="2:30" x14ac:dyDescent="0.25">
      <c r="B32" s="138" t="s">
        <v>710</v>
      </c>
      <c r="C32" s="138"/>
      <c r="D32" s="138"/>
      <c r="F32" s="138" t="s">
        <v>702</v>
      </c>
      <c r="G32" s="138"/>
      <c r="H32" s="138"/>
      <c r="I32" s="138"/>
      <c r="J32" s="138" t="s">
        <v>711</v>
      </c>
      <c r="K32" s="138"/>
      <c r="L32" s="138"/>
      <c r="N32" s="138" t="s">
        <v>712</v>
      </c>
      <c r="O32" s="138"/>
      <c r="P32" s="138"/>
      <c r="Q32" s="138"/>
      <c r="R32" s="138"/>
      <c r="S32" s="138"/>
      <c r="T32" s="138"/>
      <c r="U32" s="138"/>
      <c r="V32" s="138"/>
      <c r="W32" s="138"/>
      <c r="X32" s="138"/>
      <c r="Y32" s="138"/>
      <c r="Z32" s="138"/>
      <c r="AA32" s="138"/>
      <c r="AC32" s="155">
        <v>1351.88</v>
      </c>
      <c r="AD32" s="155"/>
    </row>
    <row r="33" spans="2:30" x14ac:dyDescent="0.25">
      <c r="C33" s="144" t="s">
        <v>2</v>
      </c>
      <c r="G33" s="144" t="s">
        <v>2</v>
      </c>
      <c r="K33" s="144" t="s">
        <v>2</v>
      </c>
      <c r="O33" s="156" t="s">
        <v>713</v>
      </c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6"/>
      <c r="AB33" s="156"/>
    </row>
    <row r="34" spans="2:30" x14ac:dyDescent="0.25">
      <c r="B34" s="138" t="s">
        <v>714</v>
      </c>
      <c r="C34" s="138"/>
      <c r="D34" s="138"/>
      <c r="F34" s="138" t="s">
        <v>702</v>
      </c>
      <c r="G34" s="138"/>
      <c r="H34" s="138"/>
      <c r="I34" s="138"/>
      <c r="J34" s="138" t="s">
        <v>715</v>
      </c>
      <c r="K34" s="138"/>
      <c r="L34" s="138"/>
      <c r="N34" s="138" t="s">
        <v>716</v>
      </c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C34" s="155">
        <v>628.67999999999995</v>
      </c>
      <c r="AD34" s="155"/>
    </row>
    <row r="35" spans="2:30" x14ac:dyDescent="0.25">
      <c r="C35" s="144" t="s">
        <v>2</v>
      </c>
      <c r="G35" s="144" t="s">
        <v>2</v>
      </c>
      <c r="K35" s="144" t="s">
        <v>2</v>
      </c>
      <c r="O35" s="156" t="s">
        <v>713</v>
      </c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</row>
    <row r="36" spans="2:30" x14ac:dyDescent="0.25">
      <c r="B36" s="138" t="s">
        <v>717</v>
      </c>
      <c r="C36" s="138"/>
      <c r="D36" s="138"/>
      <c r="F36" s="138" t="s">
        <v>702</v>
      </c>
      <c r="G36" s="138"/>
      <c r="H36" s="138"/>
      <c r="I36" s="138"/>
      <c r="J36" s="138" t="s">
        <v>718</v>
      </c>
      <c r="K36" s="138"/>
      <c r="L36" s="138"/>
      <c r="N36" s="138" t="s">
        <v>719</v>
      </c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C36" s="155">
        <v>1000</v>
      </c>
      <c r="AD36" s="155"/>
    </row>
    <row r="37" spans="2:30" x14ac:dyDescent="0.25">
      <c r="C37" s="144" t="s">
        <v>2</v>
      </c>
      <c r="G37" s="144" t="s">
        <v>2</v>
      </c>
      <c r="K37" s="144" t="s">
        <v>2</v>
      </c>
      <c r="O37" s="156" t="s">
        <v>720</v>
      </c>
      <c r="P37" s="156"/>
      <c r="Q37" s="156"/>
      <c r="R37" s="156"/>
      <c r="S37" s="156"/>
      <c r="T37" s="156"/>
      <c r="U37" s="156"/>
      <c r="V37" s="156"/>
      <c r="W37" s="156"/>
      <c r="X37" s="156"/>
      <c r="Y37" s="156"/>
      <c r="Z37" s="156"/>
      <c r="AA37" s="156"/>
      <c r="AB37" s="156"/>
    </row>
    <row r="38" spans="2:30" x14ac:dyDescent="0.25">
      <c r="B38" s="138" t="s">
        <v>721</v>
      </c>
      <c r="C38" s="138"/>
      <c r="D38" s="138"/>
      <c r="F38" s="138" t="s">
        <v>702</v>
      </c>
      <c r="G38" s="138"/>
      <c r="H38" s="138"/>
      <c r="I38" s="138"/>
      <c r="J38" s="138" t="s">
        <v>722</v>
      </c>
      <c r="K38" s="138"/>
      <c r="L38" s="138"/>
      <c r="N38" s="138" t="s">
        <v>723</v>
      </c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C38" s="155">
        <v>300</v>
      </c>
      <c r="AD38" s="155"/>
    </row>
    <row r="39" spans="2:30" x14ac:dyDescent="0.25">
      <c r="C39" s="144" t="s">
        <v>2</v>
      </c>
      <c r="G39" s="144" t="s">
        <v>2</v>
      </c>
      <c r="K39" s="144" t="s">
        <v>2</v>
      </c>
      <c r="O39" s="156" t="s">
        <v>724</v>
      </c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  <c r="AC39" s="157">
        <v>150</v>
      </c>
      <c r="AD39" s="157"/>
    </row>
    <row r="40" spans="2:30" x14ac:dyDescent="0.25">
      <c r="C40" s="144" t="s">
        <v>2</v>
      </c>
      <c r="G40" s="144" t="s">
        <v>2</v>
      </c>
      <c r="K40" s="144" t="s">
        <v>2</v>
      </c>
      <c r="O40" s="156" t="s">
        <v>725</v>
      </c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  <c r="AC40" s="157">
        <v>150</v>
      </c>
      <c r="AD40" s="157"/>
    </row>
    <row r="41" spans="2:30" x14ac:dyDescent="0.25">
      <c r="B41" s="138" t="s">
        <v>726</v>
      </c>
      <c r="C41" s="138"/>
      <c r="D41" s="138"/>
      <c r="F41" s="138" t="s">
        <v>702</v>
      </c>
      <c r="G41" s="138"/>
      <c r="H41" s="138"/>
      <c r="I41" s="138"/>
      <c r="J41" s="138" t="s">
        <v>727</v>
      </c>
      <c r="K41" s="138"/>
      <c r="L41" s="138"/>
      <c r="N41" s="138" t="s">
        <v>728</v>
      </c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C41" s="155">
        <v>1548</v>
      </c>
      <c r="AD41" s="155"/>
    </row>
    <row r="42" spans="2:30" x14ac:dyDescent="0.25">
      <c r="C42" s="144" t="s">
        <v>2</v>
      </c>
      <c r="G42" s="144" t="s">
        <v>2</v>
      </c>
      <c r="K42" s="144" t="s">
        <v>2</v>
      </c>
      <c r="O42" s="156" t="s">
        <v>729</v>
      </c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</row>
    <row r="43" spans="2:30" x14ac:dyDescent="0.25">
      <c r="B43" s="138" t="s">
        <v>730</v>
      </c>
      <c r="C43" s="138"/>
      <c r="D43" s="138"/>
      <c r="F43" s="138" t="s">
        <v>702</v>
      </c>
      <c r="G43" s="138"/>
      <c r="H43" s="138"/>
      <c r="I43" s="138"/>
      <c r="J43" s="138" t="s">
        <v>731</v>
      </c>
      <c r="K43" s="138"/>
      <c r="L43" s="138"/>
      <c r="N43" s="138" t="s">
        <v>732</v>
      </c>
      <c r="O43" s="138"/>
      <c r="P43" s="138"/>
      <c r="Q43" s="138"/>
      <c r="R43" s="138"/>
      <c r="S43" s="138"/>
      <c r="T43" s="138"/>
      <c r="U43" s="138"/>
      <c r="V43" s="138"/>
      <c r="W43" s="138"/>
      <c r="X43" s="138"/>
      <c r="Y43" s="138"/>
      <c r="Z43" s="138"/>
      <c r="AA43" s="138"/>
      <c r="AC43" s="155">
        <v>2217</v>
      </c>
      <c r="AD43" s="155"/>
    </row>
    <row r="44" spans="2:30" x14ac:dyDescent="0.25">
      <c r="C44" s="144" t="s">
        <v>2</v>
      </c>
      <c r="G44" s="144" t="s">
        <v>2</v>
      </c>
      <c r="K44" s="144" t="s">
        <v>2</v>
      </c>
      <c r="O44" s="156" t="s">
        <v>733</v>
      </c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</row>
    <row r="45" spans="2:30" x14ac:dyDescent="0.25">
      <c r="B45" s="138" t="s">
        <v>734</v>
      </c>
      <c r="C45" s="138"/>
      <c r="D45" s="138"/>
      <c r="F45" s="138" t="s">
        <v>702</v>
      </c>
      <c r="G45" s="138"/>
      <c r="H45" s="138"/>
      <c r="I45" s="138"/>
      <c r="J45" s="138" t="s">
        <v>735</v>
      </c>
      <c r="K45" s="138"/>
      <c r="L45" s="138"/>
      <c r="N45" s="138" t="s">
        <v>736</v>
      </c>
      <c r="O45" s="138"/>
      <c r="P45" s="138"/>
      <c r="Q45" s="138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C45" s="155">
        <v>3550.66</v>
      </c>
      <c r="AD45" s="155"/>
    </row>
    <row r="46" spans="2:30" x14ac:dyDescent="0.25">
      <c r="C46" s="144" t="s">
        <v>2</v>
      </c>
      <c r="G46" s="144" t="s">
        <v>2</v>
      </c>
      <c r="K46" s="144" t="s">
        <v>2</v>
      </c>
      <c r="O46" s="156" t="s">
        <v>737</v>
      </c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6"/>
      <c r="AA46" s="156"/>
      <c r="AB46" s="156"/>
    </row>
    <row r="47" spans="2:30" x14ac:dyDescent="0.25">
      <c r="B47" s="138" t="s">
        <v>738</v>
      </c>
      <c r="C47" s="138"/>
      <c r="D47" s="138"/>
      <c r="F47" s="138" t="s">
        <v>702</v>
      </c>
      <c r="G47" s="138"/>
      <c r="H47" s="138"/>
      <c r="I47" s="138"/>
      <c r="J47" s="138" t="s">
        <v>739</v>
      </c>
      <c r="K47" s="138"/>
      <c r="L47" s="138"/>
      <c r="N47" s="138" t="s">
        <v>740</v>
      </c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C47" s="155">
        <v>930</v>
      </c>
      <c r="AD47" s="155"/>
    </row>
    <row r="48" spans="2:30" x14ac:dyDescent="0.25">
      <c r="C48" s="144" t="s">
        <v>2</v>
      </c>
      <c r="G48" s="144" t="s">
        <v>2</v>
      </c>
      <c r="K48" s="144" t="s">
        <v>2</v>
      </c>
      <c r="O48" s="156" t="s">
        <v>741</v>
      </c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</row>
    <row r="49" spans="1:30" x14ac:dyDescent="0.25">
      <c r="B49" s="138" t="s">
        <v>742</v>
      </c>
      <c r="C49" s="138"/>
      <c r="D49" s="138"/>
      <c r="F49" s="138" t="s">
        <v>743</v>
      </c>
      <c r="G49" s="138"/>
      <c r="H49" s="138"/>
      <c r="I49" s="138"/>
      <c r="J49" s="138" t="s">
        <v>681</v>
      </c>
      <c r="K49" s="138"/>
      <c r="L49" s="138"/>
      <c r="N49" s="138" t="s">
        <v>682</v>
      </c>
      <c r="O49" s="138"/>
      <c r="P49" s="138"/>
      <c r="Q49" s="138"/>
      <c r="R49" s="138"/>
      <c r="S49" s="138"/>
      <c r="T49" s="138"/>
      <c r="U49" s="138"/>
      <c r="V49" s="138"/>
      <c r="W49" s="138"/>
      <c r="X49" s="138"/>
      <c r="Y49" s="138"/>
      <c r="Z49" s="138"/>
      <c r="AA49" s="138"/>
      <c r="AC49" s="155">
        <v>502.5</v>
      </c>
      <c r="AD49" s="155"/>
    </row>
    <row r="50" spans="1:30" x14ac:dyDescent="0.25">
      <c r="C50" s="144" t="s">
        <v>2</v>
      </c>
      <c r="G50" s="144" t="s">
        <v>2</v>
      </c>
      <c r="K50" s="144" t="s">
        <v>2</v>
      </c>
      <c r="O50" s="156" t="s">
        <v>683</v>
      </c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</row>
    <row r="51" spans="1:30" x14ac:dyDescent="0.25">
      <c r="B51" s="138" t="s">
        <v>744</v>
      </c>
      <c r="C51" s="138"/>
      <c r="D51" s="138"/>
      <c r="F51" s="138" t="s">
        <v>743</v>
      </c>
      <c r="G51" s="138"/>
      <c r="H51" s="138"/>
      <c r="I51" s="138"/>
      <c r="J51" s="138" t="s">
        <v>685</v>
      </c>
      <c r="K51" s="138"/>
      <c r="L51" s="138"/>
      <c r="N51" s="138" t="s">
        <v>686</v>
      </c>
      <c r="O51" s="138"/>
      <c r="P51" s="138"/>
      <c r="Q51" s="138"/>
      <c r="R51" s="138"/>
      <c r="S51" s="138"/>
      <c r="T51" s="138"/>
      <c r="U51" s="138"/>
      <c r="V51" s="138"/>
      <c r="W51" s="138"/>
      <c r="X51" s="138"/>
      <c r="Y51" s="138"/>
      <c r="Z51" s="138"/>
      <c r="AA51" s="138"/>
      <c r="AC51" s="155">
        <v>1000</v>
      </c>
      <c r="AD51" s="155"/>
    </row>
    <row r="52" spans="1:30" x14ac:dyDescent="0.25">
      <c r="C52" s="144" t="s">
        <v>2</v>
      </c>
      <c r="G52" s="144" t="s">
        <v>2</v>
      </c>
      <c r="K52" s="144" t="s">
        <v>2</v>
      </c>
      <c r="O52" s="156" t="s">
        <v>687</v>
      </c>
      <c r="P52" s="156"/>
      <c r="Q52" s="156"/>
      <c r="R52" s="156"/>
      <c r="S52" s="156"/>
      <c r="T52" s="156"/>
      <c r="U52" s="156"/>
      <c r="V52" s="156"/>
      <c r="W52" s="156"/>
      <c r="X52" s="156"/>
      <c r="Y52" s="156"/>
      <c r="Z52" s="156"/>
      <c r="AA52" s="156"/>
      <c r="AB52" s="156"/>
    </row>
    <row r="53" spans="1:30" x14ac:dyDescent="0.25">
      <c r="B53" s="138" t="s">
        <v>745</v>
      </c>
      <c r="C53" s="138"/>
      <c r="D53" s="138"/>
      <c r="F53" s="138" t="s">
        <v>743</v>
      </c>
      <c r="G53" s="138"/>
      <c r="H53" s="138"/>
      <c r="I53" s="138"/>
      <c r="J53" s="138" t="s">
        <v>689</v>
      </c>
      <c r="K53" s="138"/>
      <c r="L53" s="138"/>
      <c r="N53" s="138" t="s">
        <v>690</v>
      </c>
      <c r="O53" s="138"/>
      <c r="P53" s="138"/>
      <c r="Q53" s="138"/>
      <c r="R53" s="138"/>
      <c r="S53" s="138"/>
      <c r="T53" s="138"/>
      <c r="U53" s="138"/>
      <c r="V53" s="138"/>
      <c r="W53" s="138"/>
      <c r="X53" s="138"/>
      <c r="Y53" s="138"/>
      <c r="Z53" s="138"/>
      <c r="AA53" s="138"/>
      <c r="AC53" s="155">
        <v>150</v>
      </c>
      <c r="AD53" s="155"/>
    </row>
    <row r="54" spans="1:30" x14ac:dyDescent="0.25">
      <c r="C54" s="144" t="s">
        <v>2</v>
      </c>
      <c r="G54" s="144" t="s">
        <v>2</v>
      </c>
      <c r="K54" s="144" t="s">
        <v>2</v>
      </c>
      <c r="O54" s="156" t="s">
        <v>691</v>
      </c>
      <c r="P54" s="156"/>
      <c r="Q54" s="156"/>
      <c r="R54" s="156"/>
      <c r="S54" s="156"/>
      <c r="T54" s="156"/>
      <c r="U54" s="156"/>
      <c r="V54" s="156"/>
      <c r="W54" s="156"/>
      <c r="X54" s="156"/>
      <c r="Y54" s="156"/>
      <c r="Z54" s="156"/>
      <c r="AA54" s="156"/>
      <c r="AB54" s="156"/>
    </row>
    <row r="55" spans="1:30" x14ac:dyDescent="0.25">
      <c r="B55" s="138" t="s">
        <v>746</v>
      </c>
      <c r="C55" s="138"/>
      <c r="D55" s="138"/>
      <c r="F55" s="138" t="s">
        <v>743</v>
      </c>
      <c r="G55" s="138"/>
      <c r="H55" s="138"/>
      <c r="I55" s="138"/>
      <c r="J55" s="138" t="s">
        <v>693</v>
      </c>
      <c r="K55" s="138"/>
      <c r="L55" s="138"/>
      <c r="N55" s="138" t="s">
        <v>694</v>
      </c>
      <c r="O55" s="13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C55" s="155">
        <v>97.05</v>
      </c>
      <c r="AD55" s="155"/>
    </row>
    <row r="56" spans="1:30" x14ac:dyDescent="0.25">
      <c r="C56" s="144" t="s">
        <v>2</v>
      </c>
      <c r="G56" s="144" t="s">
        <v>2</v>
      </c>
      <c r="K56" s="144" t="s">
        <v>2</v>
      </c>
      <c r="O56" s="156" t="s">
        <v>695</v>
      </c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</row>
    <row r="57" spans="1:30" ht="44.25" customHeight="1" x14ac:dyDescent="0.25"/>
    <row r="58" spans="1:30" ht="12" customHeight="1" x14ac:dyDescent="0.25"/>
    <row r="59" spans="1:30" ht="13.5" customHeight="1" x14ac:dyDescent="0.25">
      <c r="A59" s="141" t="s">
        <v>747</v>
      </c>
      <c r="B59" s="141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R59" s="142" t="s">
        <v>748</v>
      </c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</row>
    <row r="60" spans="1:30" ht="25.5" customHeight="1" x14ac:dyDescent="0.25">
      <c r="C60" s="135" t="s">
        <v>653</v>
      </c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</row>
    <row r="61" spans="1:30" ht="7.5" customHeight="1" x14ac:dyDescent="0.25"/>
    <row r="62" spans="1:30" ht="18.75" customHeight="1" x14ac:dyDescent="0.25">
      <c r="I62" s="150" t="s">
        <v>654</v>
      </c>
      <c r="J62" s="150"/>
      <c r="K62" s="150"/>
      <c r="L62" s="150"/>
      <c r="M62" s="150"/>
      <c r="N62" s="150"/>
      <c r="O62" s="150"/>
      <c r="P62" s="150"/>
      <c r="S62" s="151" t="s">
        <v>655</v>
      </c>
      <c r="T62" s="151"/>
      <c r="U62" s="151"/>
      <c r="V62" s="151"/>
      <c r="W62" s="151"/>
      <c r="X62" s="151"/>
      <c r="Y62" s="151"/>
    </row>
    <row r="63" spans="1:30" ht="6.75" customHeight="1" x14ac:dyDescent="0.25"/>
    <row r="64" spans="1:30" ht="14.25" customHeight="1" x14ac:dyDescent="0.25">
      <c r="A64" s="152" t="s">
        <v>656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</row>
    <row r="65" spans="2:30" x14ac:dyDescent="0.25">
      <c r="B65" s="153" t="s">
        <v>657</v>
      </c>
      <c r="C65" s="153"/>
      <c r="D65" s="153"/>
      <c r="F65" s="153" t="s">
        <v>658</v>
      </c>
      <c r="G65" s="153"/>
      <c r="H65" s="153"/>
      <c r="I65" s="153"/>
      <c r="J65" s="153" t="s">
        <v>659</v>
      </c>
      <c r="K65" s="153"/>
      <c r="L65" s="153"/>
      <c r="N65" s="153" t="s">
        <v>660</v>
      </c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C65" s="154" t="s">
        <v>661</v>
      </c>
      <c r="AD65" s="154"/>
    </row>
    <row r="66" spans="2:30" x14ac:dyDescent="0.25">
      <c r="B66" s="138" t="s">
        <v>749</v>
      </c>
      <c r="C66" s="138"/>
      <c r="D66" s="138"/>
      <c r="F66" s="138" t="s">
        <v>702</v>
      </c>
      <c r="G66" s="138"/>
      <c r="H66" s="138"/>
      <c r="I66" s="138"/>
      <c r="J66" s="138" t="s">
        <v>750</v>
      </c>
      <c r="K66" s="138"/>
      <c r="L66" s="138"/>
      <c r="N66" s="138" t="s">
        <v>751</v>
      </c>
      <c r="O66" s="138"/>
      <c r="P66" s="138"/>
      <c r="Q66" s="138"/>
      <c r="R66" s="138"/>
      <c r="S66" s="138"/>
      <c r="T66" s="138"/>
      <c r="U66" s="138"/>
      <c r="V66" s="138"/>
      <c r="W66" s="138"/>
      <c r="X66" s="138"/>
      <c r="Y66" s="138"/>
      <c r="Z66" s="138"/>
      <c r="AA66" s="138"/>
      <c r="AC66" s="155">
        <v>4217.32</v>
      </c>
      <c r="AD66" s="155"/>
    </row>
    <row r="67" spans="2:30" x14ac:dyDescent="0.25">
      <c r="C67" s="144" t="s">
        <v>2</v>
      </c>
      <c r="G67" s="144" t="s">
        <v>2</v>
      </c>
      <c r="K67" s="144" t="s">
        <v>2</v>
      </c>
      <c r="O67" s="156" t="s">
        <v>752</v>
      </c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7">
        <v>129.99</v>
      </c>
      <c r="AD67" s="157"/>
    </row>
    <row r="68" spans="2:30" x14ac:dyDescent="0.25">
      <c r="C68" s="144" t="s">
        <v>2</v>
      </c>
      <c r="G68" s="144" t="s">
        <v>2</v>
      </c>
      <c r="K68" s="144" t="s">
        <v>2</v>
      </c>
      <c r="O68" s="156" t="s">
        <v>753</v>
      </c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7">
        <v>203.98</v>
      </c>
      <c r="AD68" s="157"/>
    </row>
    <row r="69" spans="2:30" x14ac:dyDescent="0.25">
      <c r="C69" s="144" t="s">
        <v>2</v>
      </c>
      <c r="G69" s="144" t="s">
        <v>2</v>
      </c>
      <c r="K69" s="144" t="s">
        <v>2</v>
      </c>
      <c r="O69" s="156" t="s">
        <v>754</v>
      </c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7">
        <v>91.99</v>
      </c>
      <c r="AD69" s="157"/>
    </row>
    <row r="70" spans="2:30" x14ac:dyDescent="0.25">
      <c r="C70" s="144" t="s">
        <v>2</v>
      </c>
      <c r="G70" s="144" t="s">
        <v>2</v>
      </c>
      <c r="K70" s="144" t="s">
        <v>2</v>
      </c>
      <c r="O70" s="156" t="s">
        <v>755</v>
      </c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7">
        <v>120.99</v>
      </c>
      <c r="AD70" s="157"/>
    </row>
    <row r="71" spans="2:30" x14ac:dyDescent="0.25">
      <c r="C71" s="144" t="s">
        <v>2</v>
      </c>
      <c r="G71" s="144" t="s">
        <v>2</v>
      </c>
      <c r="K71" s="144" t="s">
        <v>2</v>
      </c>
      <c r="O71" s="156" t="s">
        <v>756</v>
      </c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7">
        <v>105.92</v>
      </c>
      <c r="AD71" s="157"/>
    </row>
    <row r="72" spans="2:30" x14ac:dyDescent="0.25">
      <c r="C72" s="144" t="s">
        <v>2</v>
      </c>
      <c r="G72" s="144" t="s">
        <v>2</v>
      </c>
      <c r="K72" s="144" t="s">
        <v>2</v>
      </c>
      <c r="O72" s="156" t="s">
        <v>757</v>
      </c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7">
        <v>80.989999999999995</v>
      </c>
      <c r="AD72" s="157"/>
    </row>
    <row r="73" spans="2:30" x14ac:dyDescent="0.25">
      <c r="C73" s="144" t="s">
        <v>2</v>
      </c>
      <c r="G73" s="144" t="s">
        <v>2</v>
      </c>
      <c r="K73" s="144" t="s">
        <v>2</v>
      </c>
      <c r="O73" s="156" t="s">
        <v>757</v>
      </c>
      <c r="P73" s="156"/>
      <c r="Q73" s="156"/>
      <c r="R73" s="156"/>
      <c r="S73" s="156"/>
      <c r="T73" s="156"/>
      <c r="U73" s="156"/>
      <c r="V73" s="156"/>
      <c r="W73" s="156"/>
      <c r="X73" s="156"/>
      <c r="Y73" s="156"/>
      <c r="Z73" s="156"/>
      <c r="AA73" s="156"/>
      <c r="AB73" s="156"/>
      <c r="AC73" s="157">
        <v>80.989999999999995</v>
      </c>
      <c r="AD73" s="157"/>
    </row>
    <row r="74" spans="2:30" x14ac:dyDescent="0.25">
      <c r="C74" s="144" t="s">
        <v>2</v>
      </c>
      <c r="G74" s="144" t="s">
        <v>2</v>
      </c>
      <c r="K74" s="144" t="s">
        <v>2</v>
      </c>
      <c r="O74" s="156" t="s">
        <v>757</v>
      </c>
      <c r="P74" s="156"/>
      <c r="Q74" s="156"/>
      <c r="R74" s="156"/>
      <c r="S74" s="156"/>
      <c r="T74" s="156"/>
      <c r="U74" s="156"/>
      <c r="V74" s="156"/>
      <c r="W74" s="156"/>
      <c r="X74" s="156"/>
      <c r="Y74" s="156"/>
      <c r="Z74" s="156"/>
      <c r="AA74" s="156"/>
      <c r="AB74" s="156"/>
      <c r="AC74" s="157">
        <v>80.989999999999995</v>
      </c>
      <c r="AD74" s="157"/>
    </row>
    <row r="75" spans="2:30" x14ac:dyDescent="0.25">
      <c r="C75" s="144" t="s">
        <v>2</v>
      </c>
      <c r="G75" s="144" t="s">
        <v>2</v>
      </c>
      <c r="K75" s="144" t="s">
        <v>2</v>
      </c>
      <c r="O75" s="156" t="s">
        <v>757</v>
      </c>
      <c r="P75" s="156"/>
      <c r="Q75" s="156"/>
      <c r="R75" s="156"/>
      <c r="S75" s="156"/>
      <c r="T75" s="156"/>
      <c r="U75" s="156"/>
      <c r="V75" s="156"/>
      <c r="W75" s="156"/>
      <c r="X75" s="156"/>
      <c r="Y75" s="156"/>
      <c r="Z75" s="156"/>
      <c r="AA75" s="156"/>
      <c r="AB75" s="156"/>
      <c r="AC75" s="157">
        <v>87.99</v>
      </c>
      <c r="AD75" s="157"/>
    </row>
    <row r="76" spans="2:30" x14ac:dyDescent="0.25">
      <c r="C76" s="144" t="s">
        <v>2</v>
      </c>
      <c r="G76" s="144" t="s">
        <v>2</v>
      </c>
      <c r="K76" s="144" t="s">
        <v>2</v>
      </c>
      <c r="O76" s="156" t="s">
        <v>758</v>
      </c>
      <c r="P76" s="156"/>
      <c r="Q76" s="156"/>
      <c r="R76" s="156"/>
      <c r="S76" s="156"/>
      <c r="T76" s="156"/>
      <c r="U76" s="156"/>
      <c r="V76" s="156"/>
      <c r="W76" s="156"/>
      <c r="X76" s="156"/>
      <c r="Y76" s="156"/>
      <c r="Z76" s="156"/>
      <c r="AA76" s="156"/>
      <c r="AB76" s="156"/>
      <c r="AC76" s="157">
        <v>245.99</v>
      </c>
      <c r="AD76" s="157"/>
    </row>
    <row r="77" spans="2:30" x14ac:dyDescent="0.25">
      <c r="C77" s="144" t="s">
        <v>2</v>
      </c>
      <c r="G77" s="144" t="s">
        <v>2</v>
      </c>
      <c r="K77" s="144" t="s">
        <v>2</v>
      </c>
      <c r="O77" s="156" t="s">
        <v>759</v>
      </c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7">
        <v>245.99</v>
      </c>
      <c r="AD77" s="157"/>
    </row>
    <row r="78" spans="2:30" x14ac:dyDescent="0.25">
      <c r="C78" s="144" t="s">
        <v>2</v>
      </c>
      <c r="G78" s="144" t="s">
        <v>2</v>
      </c>
      <c r="K78" s="144" t="s">
        <v>2</v>
      </c>
      <c r="O78" s="156" t="s">
        <v>760</v>
      </c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7">
        <v>164.99</v>
      </c>
      <c r="AD78" s="157"/>
    </row>
    <row r="79" spans="2:30" x14ac:dyDescent="0.25">
      <c r="C79" s="144" t="s">
        <v>2</v>
      </c>
      <c r="G79" s="144" t="s">
        <v>2</v>
      </c>
      <c r="K79" s="144" t="s">
        <v>2</v>
      </c>
      <c r="O79" s="156" t="s">
        <v>761</v>
      </c>
      <c r="P79" s="156"/>
      <c r="Q79" s="156"/>
      <c r="R79" s="156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7">
        <v>153.97999999999999</v>
      </c>
      <c r="AD79" s="157"/>
    </row>
    <row r="80" spans="2:30" x14ac:dyDescent="0.25">
      <c r="C80" s="144" t="s">
        <v>2</v>
      </c>
      <c r="G80" s="144" t="s">
        <v>2</v>
      </c>
      <c r="K80" s="144" t="s">
        <v>2</v>
      </c>
      <c r="O80" s="156" t="s">
        <v>762</v>
      </c>
      <c r="P80" s="156"/>
      <c r="Q80" s="156"/>
      <c r="R80" s="156"/>
      <c r="S80" s="156"/>
      <c r="T80" s="156"/>
      <c r="U80" s="156"/>
      <c r="V80" s="156"/>
      <c r="W80" s="156"/>
      <c r="X80" s="156"/>
      <c r="Y80" s="156"/>
      <c r="Z80" s="156"/>
      <c r="AA80" s="156"/>
      <c r="AB80" s="156"/>
      <c r="AC80" s="157">
        <v>161.30000000000001</v>
      </c>
      <c r="AD80" s="157"/>
    </row>
    <row r="81" spans="3:30" x14ac:dyDescent="0.25">
      <c r="C81" s="144" t="s">
        <v>2</v>
      </c>
      <c r="G81" s="144" t="s">
        <v>2</v>
      </c>
      <c r="K81" s="144" t="s">
        <v>2</v>
      </c>
      <c r="O81" s="156" t="s">
        <v>763</v>
      </c>
      <c r="P81" s="156"/>
      <c r="Q81" s="156"/>
      <c r="R81" s="156"/>
      <c r="S81" s="156"/>
      <c r="T81" s="156"/>
      <c r="U81" s="156"/>
      <c r="V81" s="156"/>
      <c r="W81" s="156"/>
      <c r="X81" s="156"/>
      <c r="Y81" s="156"/>
      <c r="Z81" s="156"/>
      <c r="AA81" s="156"/>
      <c r="AB81" s="156"/>
      <c r="AC81" s="157">
        <v>159.96</v>
      </c>
      <c r="AD81" s="157"/>
    </row>
    <row r="82" spans="3:30" x14ac:dyDescent="0.25">
      <c r="C82" s="144" t="s">
        <v>2</v>
      </c>
      <c r="G82" s="144" t="s">
        <v>2</v>
      </c>
      <c r="K82" s="144" t="s">
        <v>2</v>
      </c>
      <c r="O82" s="156" t="s">
        <v>764</v>
      </c>
      <c r="P82" s="156"/>
      <c r="Q82" s="156"/>
      <c r="R82" s="156"/>
      <c r="S82" s="156"/>
      <c r="T82" s="156"/>
      <c r="U82" s="156"/>
      <c r="V82" s="156"/>
      <c r="W82" s="156"/>
      <c r="X82" s="156"/>
      <c r="Y82" s="156"/>
      <c r="Z82" s="156"/>
      <c r="AA82" s="156"/>
      <c r="AB82" s="156"/>
      <c r="AC82" s="157">
        <v>175.96</v>
      </c>
      <c r="AD82" s="157"/>
    </row>
    <row r="83" spans="3:30" x14ac:dyDescent="0.25">
      <c r="C83" s="144" t="s">
        <v>2</v>
      </c>
      <c r="G83" s="144" t="s">
        <v>2</v>
      </c>
      <c r="K83" s="144" t="s">
        <v>2</v>
      </c>
      <c r="O83" s="156" t="s">
        <v>765</v>
      </c>
      <c r="P83" s="156"/>
      <c r="Q83" s="156"/>
      <c r="R83" s="156"/>
      <c r="S83" s="156"/>
      <c r="T83" s="156"/>
      <c r="U83" s="156"/>
      <c r="V83" s="156"/>
      <c r="W83" s="156"/>
      <c r="X83" s="156"/>
      <c r="Y83" s="156"/>
      <c r="Z83" s="156"/>
      <c r="AA83" s="156"/>
      <c r="AB83" s="156"/>
      <c r="AC83" s="157">
        <v>487.5</v>
      </c>
      <c r="AD83" s="157"/>
    </row>
    <row r="84" spans="3:30" x14ac:dyDescent="0.25">
      <c r="C84" s="144" t="s">
        <v>2</v>
      </c>
      <c r="G84" s="144" t="s">
        <v>2</v>
      </c>
      <c r="K84" s="144" t="s">
        <v>2</v>
      </c>
      <c r="O84" s="156" t="s">
        <v>766</v>
      </c>
      <c r="P84" s="156"/>
      <c r="Q84" s="156"/>
      <c r="R84" s="156"/>
      <c r="S84" s="156"/>
      <c r="T84" s="156"/>
      <c r="U84" s="156"/>
      <c r="V84" s="156"/>
      <c r="W84" s="156"/>
      <c r="X84" s="156"/>
      <c r="Y84" s="156"/>
      <c r="Z84" s="156"/>
      <c r="AA84" s="156"/>
      <c r="AB84" s="156"/>
      <c r="AC84" s="157">
        <v>8.76</v>
      </c>
      <c r="AD84" s="157"/>
    </row>
    <row r="85" spans="3:30" x14ac:dyDescent="0.25">
      <c r="C85" s="144" t="s">
        <v>2</v>
      </c>
      <c r="G85" s="144" t="s">
        <v>2</v>
      </c>
      <c r="K85" s="144" t="s">
        <v>2</v>
      </c>
      <c r="O85" s="156" t="s">
        <v>766</v>
      </c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7">
        <v>8.76</v>
      </c>
      <c r="AD85" s="157"/>
    </row>
    <row r="86" spans="3:30" x14ac:dyDescent="0.25">
      <c r="C86" s="144" t="s">
        <v>2</v>
      </c>
      <c r="G86" s="144" t="s">
        <v>2</v>
      </c>
      <c r="K86" s="144" t="s">
        <v>2</v>
      </c>
      <c r="O86" s="156" t="s">
        <v>766</v>
      </c>
      <c r="P86" s="156"/>
      <c r="Q86" s="156"/>
      <c r="R86" s="156"/>
      <c r="S86" s="156"/>
      <c r="T86" s="156"/>
      <c r="U86" s="156"/>
      <c r="V86" s="156"/>
      <c r="W86" s="156"/>
      <c r="X86" s="156"/>
      <c r="Y86" s="156"/>
      <c r="Z86" s="156"/>
      <c r="AA86" s="156"/>
      <c r="AB86" s="156"/>
      <c r="AC86" s="157">
        <v>103.96</v>
      </c>
      <c r="AD86" s="157"/>
    </row>
    <row r="87" spans="3:30" x14ac:dyDescent="0.25">
      <c r="C87" s="144" t="s">
        <v>2</v>
      </c>
      <c r="G87" s="144" t="s">
        <v>2</v>
      </c>
      <c r="K87" s="144" t="s">
        <v>2</v>
      </c>
      <c r="O87" s="156" t="s">
        <v>767</v>
      </c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7">
        <v>699.96</v>
      </c>
      <c r="AD87" s="157"/>
    </row>
    <row r="88" spans="3:30" x14ac:dyDescent="0.25">
      <c r="C88" s="144" t="s">
        <v>2</v>
      </c>
      <c r="G88" s="144" t="s">
        <v>2</v>
      </c>
      <c r="K88" s="144" t="s">
        <v>2</v>
      </c>
      <c r="O88" s="156" t="s">
        <v>768</v>
      </c>
      <c r="P88" s="156"/>
      <c r="Q88" s="156"/>
      <c r="R88" s="156"/>
      <c r="S88" s="156"/>
      <c r="T88" s="156"/>
      <c r="U88" s="156"/>
      <c r="V88" s="156"/>
      <c r="W88" s="156"/>
      <c r="X88" s="156"/>
      <c r="Y88" s="156"/>
      <c r="Z88" s="156"/>
      <c r="AA88" s="156"/>
      <c r="AB88" s="156"/>
      <c r="AC88" s="157">
        <v>245.99</v>
      </c>
      <c r="AD88" s="157"/>
    </row>
    <row r="89" spans="3:30" x14ac:dyDescent="0.25">
      <c r="C89" s="144" t="s">
        <v>2</v>
      </c>
      <c r="G89" s="144" t="s">
        <v>2</v>
      </c>
      <c r="K89" s="144" t="s">
        <v>2</v>
      </c>
      <c r="O89" s="156" t="s">
        <v>769</v>
      </c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7">
        <v>245.99</v>
      </c>
      <c r="AD89" s="157"/>
    </row>
    <row r="90" spans="3:30" x14ac:dyDescent="0.25">
      <c r="C90" s="144" t="s">
        <v>2</v>
      </c>
      <c r="G90" s="144" t="s">
        <v>2</v>
      </c>
      <c r="K90" s="144" t="s">
        <v>2</v>
      </c>
      <c r="O90" s="156" t="s">
        <v>770</v>
      </c>
      <c r="P90" s="156"/>
      <c r="Q90" s="156"/>
      <c r="R90" s="156"/>
      <c r="S90" s="156"/>
      <c r="T90" s="156"/>
      <c r="U90" s="156"/>
      <c r="V90" s="156"/>
      <c r="W90" s="156"/>
      <c r="X90" s="156"/>
      <c r="Y90" s="156"/>
      <c r="Z90" s="156"/>
      <c r="AA90" s="156"/>
      <c r="AB90" s="156"/>
      <c r="AC90" s="157">
        <v>14</v>
      </c>
      <c r="AD90" s="157"/>
    </row>
    <row r="91" spans="3:30" x14ac:dyDescent="0.25">
      <c r="C91" s="144" t="s">
        <v>2</v>
      </c>
      <c r="G91" s="144" t="s">
        <v>2</v>
      </c>
      <c r="K91" s="144" t="s">
        <v>2</v>
      </c>
      <c r="O91" s="156" t="s">
        <v>771</v>
      </c>
      <c r="P91" s="156"/>
      <c r="Q91" s="156"/>
      <c r="R91" s="156"/>
      <c r="S91" s="156"/>
      <c r="T91" s="156"/>
      <c r="U91" s="156"/>
      <c r="V91" s="156"/>
      <c r="W91" s="156"/>
      <c r="X91" s="156"/>
      <c r="Y91" s="156"/>
      <c r="Z91" s="156"/>
      <c r="AA91" s="156"/>
      <c r="AB91" s="156"/>
      <c r="AC91" s="157">
        <v>12.39</v>
      </c>
      <c r="AD91" s="157"/>
    </row>
    <row r="92" spans="3:30" x14ac:dyDescent="0.25">
      <c r="C92" s="144" t="s">
        <v>2</v>
      </c>
      <c r="G92" s="144" t="s">
        <v>2</v>
      </c>
      <c r="K92" s="144" t="s">
        <v>2</v>
      </c>
      <c r="O92" s="156" t="s">
        <v>772</v>
      </c>
      <c r="P92" s="156"/>
      <c r="Q92" s="156"/>
      <c r="R92" s="156"/>
      <c r="S92" s="156"/>
      <c r="T92" s="156"/>
      <c r="U92" s="156"/>
      <c r="V92" s="156"/>
      <c r="W92" s="156"/>
      <c r="X92" s="156"/>
      <c r="Y92" s="156"/>
      <c r="Z92" s="156"/>
      <c r="AA92" s="156"/>
      <c r="AB92" s="156"/>
      <c r="AC92" s="157">
        <v>17.829999999999998</v>
      </c>
      <c r="AD92" s="157"/>
    </row>
    <row r="93" spans="3:30" x14ac:dyDescent="0.25">
      <c r="C93" s="144" t="s">
        <v>2</v>
      </c>
      <c r="G93" s="144" t="s">
        <v>2</v>
      </c>
      <c r="K93" s="144" t="s">
        <v>2</v>
      </c>
      <c r="O93" s="156" t="s">
        <v>773</v>
      </c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156"/>
      <c r="AB93" s="156"/>
      <c r="AC93" s="157">
        <v>10.84</v>
      </c>
      <c r="AD93" s="157"/>
    </row>
    <row r="94" spans="3:30" x14ac:dyDescent="0.25">
      <c r="C94" s="144" t="s">
        <v>2</v>
      </c>
      <c r="G94" s="144" t="s">
        <v>2</v>
      </c>
      <c r="K94" s="144" t="s">
        <v>2</v>
      </c>
      <c r="O94" s="156" t="s">
        <v>774</v>
      </c>
      <c r="P94" s="156"/>
      <c r="Q94" s="156"/>
      <c r="R94" s="156"/>
      <c r="S94" s="156"/>
      <c r="T94" s="156"/>
      <c r="U94" s="156"/>
      <c r="V94" s="156"/>
      <c r="W94" s="156"/>
      <c r="X94" s="156"/>
      <c r="Y94" s="156"/>
      <c r="Z94" s="156"/>
      <c r="AA94" s="156"/>
      <c r="AB94" s="156"/>
      <c r="AC94" s="157">
        <v>15.08</v>
      </c>
      <c r="AD94" s="157"/>
    </row>
    <row r="95" spans="3:30" x14ac:dyDescent="0.25">
      <c r="C95" s="144" t="s">
        <v>2</v>
      </c>
      <c r="G95" s="144" t="s">
        <v>2</v>
      </c>
      <c r="K95" s="144" t="s">
        <v>2</v>
      </c>
      <c r="O95" s="156" t="s">
        <v>775</v>
      </c>
      <c r="P95" s="156"/>
      <c r="Q95" s="156"/>
      <c r="R95" s="156"/>
      <c r="S95" s="156"/>
      <c r="T95" s="156"/>
      <c r="U95" s="156"/>
      <c r="V95" s="156"/>
      <c r="W95" s="156"/>
      <c r="X95" s="156"/>
      <c r="Y95" s="156"/>
      <c r="Z95" s="156"/>
      <c r="AA95" s="156"/>
      <c r="AB95" s="156"/>
      <c r="AC95" s="157">
        <v>12.79</v>
      </c>
      <c r="AD95" s="157"/>
    </row>
    <row r="96" spans="3:30" x14ac:dyDescent="0.25">
      <c r="C96" s="144" t="s">
        <v>2</v>
      </c>
      <c r="G96" s="144" t="s">
        <v>2</v>
      </c>
      <c r="K96" s="144" t="s">
        <v>2</v>
      </c>
      <c r="O96" s="156" t="s">
        <v>776</v>
      </c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7">
        <v>12.99</v>
      </c>
      <c r="AD96" s="157"/>
    </row>
    <row r="97" spans="1:30" x14ac:dyDescent="0.25">
      <c r="C97" s="144" t="s">
        <v>2</v>
      </c>
      <c r="G97" s="144" t="s">
        <v>2</v>
      </c>
      <c r="K97" s="144" t="s">
        <v>2</v>
      </c>
      <c r="O97" s="156" t="s">
        <v>776</v>
      </c>
      <c r="P97" s="156"/>
      <c r="Q97" s="156"/>
      <c r="R97" s="156"/>
      <c r="S97" s="156"/>
      <c r="T97" s="156"/>
      <c r="U97" s="156"/>
      <c r="V97" s="156"/>
      <c r="W97" s="156"/>
      <c r="X97" s="156"/>
      <c r="Y97" s="156"/>
      <c r="Z97" s="156"/>
      <c r="AA97" s="156"/>
      <c r="AB97" s="156"/>
      <c r="AC97" s="157">
        <v>12.99</v>
      </c>
      <c r="AD97" s="157"/>
    </row>
    <row r="98" spans="1:30" x14ac:dyDescent="0.25">
      <c r="C98" s="144" t="s">
        <v>2</v>
      </c>
      <c r="G98" s="144" t="s">
        <v>2</v>
      </c>
      <c r="K98" s="144" t="s">
        <v>2</v>
      </c>
      <c r="O98" s="156" t="s">
        <v>777</v>
      </c>
      <c r="P98" s="156"/>
      <c r="Q98" s="156"/>
      <c r="R98" s="156"/>
      <c r="S98" s="156"/>
      <c r="T98" s="156"/>
      <c r="U98" s="156"/>
      <c r="V98" s="156"/>
      <c r="W98" s="156"/>
      <c r="X98" s="156"/>
      <c r="Y98" s="156"/>
      <c r="Z98" s="156"/>
      <c r="AA98" s="156"/>
      <c r="AB98" s="156"/>
      <c r="AC98" s="157">
        <v>15.49</v>
      </c>
      <c r="AD98" s="157"/>
    </row>
    <row r="99" spans="1:30" x14ac:dyDescent="0.25">
      <c r="B99" s="138" t="s">
        <v>778</v>
      </c>
      <c r="C99" s="138"/>
      <c r="D99" s="138"/>
      <c r="F99" s="138" t="s">
        <v>702</v>
      </c>
      <c r="G99" s="138"/>
      <c r="H99" s="138"/>
      <c r="I99" s="138"/>
      <c r="J99" s="138" t="s">
        <v>779</v>
      </c>
      <c r="K99" s="138"/>
      <c r="L99" s="138"/>
      <c r="N99" s="138" t="s">
        <v>780</v>
      </c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C99" s="155">
        <v>212.86</v>
      </c>
      <c r="AD99" s="155"/>
    </row>
    <row r="100" spans="1:30" x14ac:dyDescent="0.25">
      <c r="C100" s="144" t="s">
        <v>2</v>
      </c>
      <c r="G100" s="144" t="s">
        <v>2</v>
      </c>
      <c r="K100" s="144" t="s">
        <v>2</v>
      </c>
      <c r="O100" s="156" t="s">
        <v>781</v>
      </c>
      <c r="P100" s="156"/>
      <c r="Q100" s="156"/>
      <c r="R100" s="156"/>
      <c r="S100" s="156"/>
      <c r="T100" s="156"/>
      <c r="U100" s="156"/>
      <c r="V100" s="156"/>
      <c r="W100" s="156"/>
      <c r="X100" s="156"/>
      <c r="Y100" s="156"/>
      <c r="Z100" s="156"/>
      <c r="AA100" s="156"/>
      <c r="AB100" s="156"/>
    </row>
    <row r="101" spans="1:30" x14ac:dyDescent="0.25">
      <c r="B101" s="138" t="s">
        <v>782</v>
      </c>
      <c r="C101" s="138"/>
      <c r="D101" s="138"/>
      <c r="F101" s="138" t="s">
        <v>702</v>
      </c>
      <c r="G101" s="138"/>
      <c r="H101" s="138"/>
      <c r="I101" s="138"/>
      <c r="J101" s="138" t="s">
        <v>783</v>
      </c>
      <c r="K101" s="138"/>
      <c r="L101" s="138"/>
      <c r="N101" s="138" t="s">
        <v>784</v>
      </c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C101" s="155">
        <v>7.5</v>
      </c>
      <c r="AD101" s="155"/>
    </row>
    <row r="102" spans="1:30" x14ac:dyDescent="0.25">
      <c r="C102" s="144" t="s">
        <v>2</v>
      </c>
      <c r="G102" s="144" t="s">
        <v>2</v>
      </c>
      <c r="K102" s="144" t="s">
        <v>2</v>
      </c>
      <c r="O102" s="156" t="s">
        <v>785</v>
      </c>
      <c r="P102" s="156"/>
      <c r="Q102" s="156"/>
      <c r="R102" s="156"/>
      <c r="S102" s="156"/>
      <c r="T102" s="156"/>
      <c r="U102" s="156"/>
      <c r="V102" s="156"/>
      <c r="W102" s="156"/>
      <c r="X102" s="156"/>
      <c r="Y102" s="156"/>
      <c r="Z102" s="156"/>
      <c r="AA102" s="156"/>
      <c r="AB102" s="156"/>
    </row>
    <row r="103" spans="1:30" ht="6" customHeight="1" x14ac:dyDescent="0.25"/>
    <row r="104" spans="1:30" ht="16.5" customHeight="1" x14ac:dyDescent="0.25">
      <c r="A104" s="141" t="s">
        <v>786</v>
      </c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U104" s="144" t="s">
        <v>2</v>
      </c>
      <c r="W104" s="144" t="s">
        <v>2</v>
      </c>
      <c r="Y104" s="158" t="s">
        <v>787</v>
      </c>
      <c r="Z104" s="158"/>
      <c r="AC104" s="159">
        <v>107604.83</v>
      </c>
      <c r="AD104" s="159"/>
    </row>
    <row r="105" spans="1:30" ht="6.75" customHeight="1" x14ac:dyDescent="0.25"/>
    <row r="106" spans="1:30" ht="14.25" customHeight="1" x14ac:dyDescent="0.25">
      <c r="A106" s="152" t="s">
        <v>788</v>
      </c>
      <c r="B106" s="152"/>
      <c r="C106" s="152"/>
      <c r="D106" s="152"/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</row>
    <row r="107" spans="1:30" x14ac:dyDescent="0.25">
      <c r="B107" s="153" t="s">
        <v>657</v>
      </c>
      <c r="C107" s="153"/>
      <c r="D107" s="153"/>
      <c r="F107" s="153" t="s">
        <v>658</v>
      </c>
      <c r="G107" s="153"/>
      <c r="H107" s="153"/>
      <c r="I107" s="153"/>
      <c r="J107" s="153" t="s">
        <v>659</v>
      </c>
      <c r="K107" s="153"/>
      <c r="L107" s="153"/>
      <c r="N107" s="153" t="s">
        <v>660</v>
      </c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C107" s="154" t="s">
        <v>661</v>
      </c>
      <c r="AD107" s="154"/>
    </row>
    <row r="108" spans="1:30" x14ac:dyDescent="0.25">
      <c r="B108" s="138" t="s">
        <v>789</v>
      </c>
      <c r="C108" s="138"/>
      <c r="D108" s="138"/>
      <c r="F108" s="138" t="s">
        <v>697</v>
      </c>
      <c r="G108" s="138"/>
      <c r="H108" s="138"/>
      <c r="I108" s="138"/>
      <c r="J108" s="138" t="s">
        <v>790</v>
      </c>
      <c r="K108" s="138"/>
      <c r="L108" s="138"/>
      <c r="N108" s="138" t="s">
        <v>791</v>
      </c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C108" s="155">
        <v>934.89</v>
      </c>
      <c r="AD108" s="155"/>
    </row>
    <row r="109" spans="1:30" x14ac:dyDescent="0.25">
      <c r="C109" s="144" t="s">
        <v>2</v>
      </c>
      <c r="G109" s="144" t="s">
        <v>2</v>
      </c>
      <c r="K109" s="144" t="s">
        <v>2</v>
      </c>
      <c r="O109" s="156" t="s">
        <v>792</v>
      </c>
      <c r="P109" s="156"/>
      <c r="Q109" s="156"/>
      <c r="R109" s="156"/>
      <c r="S109" s="156"/>
      <c r="T109" s="156"/>
      <c r="U109" s="156"/>
      <c r="V109" s="156"/>
      <c r="W109" s="156"/>
      <c r="X109" s="156"/>
      <c r="Y109" s="156"/>
      <c r="Z109" s="156"/>
      <c r="AA109" s="156"/>
      <c r="AB109" s="156"/>
      <c r="AC109" s="157">
        <v>162.28</v>
      </c>
      <c r="AD109" s="157"/>
    </row>
    <row r="110" spans="1:30" x14ac:dyDescent="0.25">
      <c r="C110" s="144" t="s">
        <v>2</v>
      </c>
      <c r="G110" s="144" t="s">
        <v>2</v>
      </c>
      <c r="K110" s="144" t="s">
        <v>2</v>
      </c>
      <c r="O110" s="156" t="s">
        <v>793</v>
      </c>
      <c r="P110" s="156"/>
      <c r="Q110" s="156"/>
      <c r="R110" s="156"/>
      <c r="S110" s="156"/>
      <c r="T110" s="156"/>
      <c r="U110" s="156"/>
      <c r="V110" s="156"/>
      <c r="W110" s="156"/>
      <c r="X110" s="156"/>
      <c r="Y110" s="156"/>
      <c r="Z110" s="156"/>
      <c r="AA110" s="156"/>
      <c r="AB110" s="156"/>
      <c r="AC110" s="157">
        <v>122.19</v>
      </c>
      <c r="AD110" s="157"/>
    </row>
    <row r="111" spans="1:30" x14ac:dyDescent="0.25">
      <c r="C111" s="144" t="s">
        <v>2</v>
      </c>
      <c r="G111" s="144" t="s">
        <v>2</v>
      </c>
      <c r="K111" s="144" t="s">
        <v>2</v>
      </c>
      <c r="O111" s="156" t="s">
        <v>794</v>
      </c>
      <c r="P111" s="156"/>
      <c r="Q111" s="156"/>
      <c r="R111" s="156"/>
      <c r="S111" s="156"/>
      <c r="T111" s="156"/>
      <c r="U111" s="156"/>
      <c r="V111" s="156"/>
      <c r="W111" s="156"/>
      <c r="X111" s="156"/>
      <c r="Y111" s="156"/>
      <c r="Z111" s="156"/>
      <c r="AA111" s="156"/>
      <c r="AB111" s="156"/>
      <c r="AC111" s="157">
        <v>122.19</v>
      </c>
      <c r="AD111" s="157"/>
    </row>
    <row r="112" spans="1:30" x14ac:dyDescent="0.25">
      <c r="C112" s="144" t="s">
        <v>2</v>
      </c>
      <c r="G112" s="144" t="s">
        <v>2</v>
      </c>
      <c r="K112" s="144" t="s">
        <v>2</v>
      </c>
      <c r="O112" s="156" t="s">
        <v>795</v>
      </c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7">
        <v>179.76</v>
      </c>
      <c r="AD112" s="157"/>
    </row>
    <row r="113" spans="1:30" x14ac:dyDescent="0.25">
      <c r="C113" s="144" t="s">
        <v>2</v>
      </c>
      <c r="G113" s="144" t="s">
        <v>2</v>
      </c>
      <c r="K113" s="144" t="s">
        <v>2</v>
      </c>
      <c r="O113" s="156" t="s">
        <v>793</v>
      </c>
      <c r="P113" s="156"/>
      <c r="Q113" s="156"/>
      <c r="R113" s="156"/>
      <c r="S113" s="156"/>
      <c r="T113" s="156"/>
      <c r="U113" s="156"/>
      <c r="V113" s="156"/>
      <c r="W113" s="156"/>
      <c r="X113" s="156"/>
      <c r="Y113" s="156"/>
      <c r="Z113" s="156"/>
      <c r="AA113" s="156"/>
      <c r="AB113" s="156"/>
      <c r="AC113" s="157">
        <v>200.93</v>
      </c>
      <c r="AD113" s="157"/>
    </row>
    <row r="114" spans="1:30" x14ac:dyDescent="0.25">
      <c r="C114" s="144" t="s">
        <v>2</v>
      </c>
      <c r="G114" s="144" t="s">
        <v>2</v>
      </c>
      <c r="K114" s="144" t="s">
        <v>2</v>
      </c>
      <c r="O114" s="156" t="s">
        <v>793</v>
      </c>
      <c r="P114" s="156"/>
      <c r="Q114" s="156"/>
      <c r="R114" s="156"/>
      <c r="S114" s="156"/>
      <c r="T114" s="156"/>
      <c r="U114" s="156"/>
      <c r="V114" s="156"/>
      <c r="W114" s="156"/>
      <c r="X114" s="156"/>
      <c r="Y114" s="156"/>
      <c r="Z114" s="156"/>
      <c r="AA114" s="156"/>
      <c r="AB114" s="156"/>
      <c r="AC114" s="157">
        <v>147.54</v>
      </c>
      <c r="AD114" s="157"/>
    </row>
    <row r="115" spans="1:30" x14ac:dyDescent="0.25">
      <c r="B115" s="138" t="s">
        <v>796</v>
      </c>
      <c r="C115" s="138"/>
      <c r="D115" s="138"/>
      <c r="F115" s="138" t="s">
        <v>697</v>
      </c>
      <c r="G115" s="138"/>
      <c r="H115" s="138"/>
      <c r="I115" s="138"/>
      <c r="J115" s="138" t="s">
        <v>664</v>
      </c>
      <c r="K115" s="138"/>
      <c r="L115" s="138"/>
      <c r="N115" s="138" t="s">
        <v>665</v>
      </c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C115" s="155">
        <v>275.49</v>
      </c>
      <c r="AD115" s="155"/>
    </row>
    <row r="116" spans="1:30" x14ac:dyDescent="0.25">
      <c r="C116" s="144" t="s">
        <v>2</v>
      </c>
      <c r="G116" s="144" t="s">
        <v>2</v>
      </c>
      <c r="K116" s="144" t="s">
        <v>2</v>
      </c>
      <c r="O116" s="156" t="s">
        <v>797</v>
      </c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</row>
    <row r="117" spans="1:30" x14ac:dyDescent="0.25">
      <c r="B117" s="138" t="s">
        <v>798</v>
      </c>
      <c r="C117" s="138"/>
      <c r="D117" s="138"/>
      <c r="F117" s="138" t="s">
        <v>697</v>
      </c>
      <c r="G117" s="138"/>
      <c r="H117" s="138"/>
      <c r="I117" s="138"/>
      <c r="J117" s="138" t="s">
        <v>799</v>
      </c>
      <c r="K117" s="138"/>
      <c r="L117" s="138"/>
      <c r="N117" s="138" t="s">
        <v>800</v>
      </c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C117" s="155">
        <v>168.32</v>
      </c>
      <c r="AD117" s="155"/>
    </row>
    <row r="118" spans="1:30" x14ac:dyDescent="0.25">
      <c r="C118" s="144" t="s">
        <v>2</v>
      </c>
      <c r="G118" s="144" t="s">
        <v>2</v>
      </c>
      <c r="K118" s="144" t="s">
        <v>2</v>
      </c>
      <c r="O118" s="156" t="s">
        <v>801</v>
      </c>
      <c r="P118" s="156"/>
      <c r="Q118" s="156"/>
      <c r="R118" s="156"/>
      <c r="S118" s="156"/>
      <c r="T118" s="156"/>
      <c r="U118" s="156"/>
      <c r="V118" s="156"/>
      <c r="W118" s="156"/>
      <c r="X118" s="156"/>
      <c r="Y118" s="156"/>
      <c r="Z118" s="156"/>
      <c r="AA118" s="156"/>
      <c r="AB118" s="156"/>
    </row>
    <row r="119" spans="1:30" ht="16.5" customHeight="1" x14ac:dyDescent="0.25"/>
    <row r="120" spans="1:30" ht="12" customHeight="1" x14ac:dyDescent="0.25"/>
    <row r="121" spans="1:30" ht="13.5" customHeight="1" x14ac:dyDescent="0.25">
      <c r="A121" s="141" t="s">
        <v>747</v>
      </c>
      <c r="B121" s="141"/>
      <c r="C121" s="141"/>
      <c r="D121" s="141"/>
      <c r="E121" s="141"/>
      <c r="F121" s="141"/>
      <c r="G121" s="141"/>
      <c r="H121" s="141"/>
      <c r="I121" s="141"/>
      <c r="J121" s="141"/>
      <c r="K121" s="141"/>
      <c r="L121" s="141"/>
      <c r="M121" s="141"/>
      <c r="R121" s="142" t="s">
        <v>802</v>
      </c>
      <c r="S121" s="142"/>
      <c r="T121" s="142"/>
      <c r="U121" s="142"/>
      <c r="V121" s="142"/>
      <c r="W121" s="142"/>
      <c r="X121" s="142"/>
      <c r="Y121" s="142"/>
      <c r="Z121" s="142"/>
      <c r="AA121" s="142"/>
      <c r="AB121" s="142"/>
      <c r="AC121" s="142"/>
      <c r="AD121" s="142"/>
    </row>
    <row r="122" spans="1:30" ht="25.5" customHeight="1" x14ac:dyDescent="0.25">
      <c r="C122" s="135" t="s">
        <v>653</v>
      </c>
      <c r="D122" s="135"/>
      <c r="E122" s="135"/>
      <c r="F122" s="135"/>
      <c r="G122" s="135"/>
      <c r="H122" s="135"/>
      <c r="I122" s="135"/>
      <c r="J122" s="135"/>
      <c r="K122" s="135"/>
      <c r="L122" s="135"/>
      <c r="M122" s="135"/>
      <c r="N122" s="135"/>
      <c r="O122" s="135"/>
      <c r="P122" s="135"/>
      <c r="Q122" s="135"/>
      <c r="R122" s="135"/>
      <c r="S122" s="135"/>
      <c r="T122" s="135"/>
      <c r="U122" s="135"/>
      <c r="V122" s="135"/>
      <c r="W122" s="135"/>
      <c r="X122" s="135"/>
      <c r="Y122" s="135"/>
      <c r="Z122" s="135"/>
      <c r="AA122" s="135"/>
      <c r="AB122" s="135"/>
      <c r="AC122" s="135"/>
    </row>
    <row r="123" spans="1:30" ht="7.5" customHeight="1" x14ac:dyDescent="0.25"/>
    <row r="124" spans="1:30" ht="18.75" customHeight="1" x14ac:dyDescent="0.25">
      <c r="I124" s="150" t="s">
        <v>654</v>
      </c>
      <c r="J124" s="150"/>
      <c r="K124" s="150"/>
      <c r="L124" s="150"/>
      <c r="M124" s="150"/>
      <c r="N124" s="150"/>
      <c r="O124" s="150"/>
      <c r="P124" s="150"/>
      <c r="S124" s="151" t="s">
        <v>655</v>
      </c>
      <c r="T124" s="151"/>
      <c r="U124" s="151"/>
      <c r="V124" s="151"/>
      <c r="W124" s="151"/>
      <c r="X124" s="151"/>
      <c r="Y124" s="151"/>
    </row>
    <row r="125" spans="1:30" ht="6.75" customHeight="1" x14ac:dyDescent="0.25"/>
    <row r="126" spans="1:30" ht="14.25" customHeight="1" x14ac:dyDescent="0.25">
      <c r="A126" s="152" t="s">
        <v>788</v>
      </c>
      <c r="B126" s="152"/>
      <c r="C126" s="152"/>
      <c r="D126" s="152"/>
      <c r="E126" s="152"/>
      <c r="F126" s="152"/>
      <c r="G126" s="152"/>
      <c r="H126" s="152"/>
      <c r="I126" s="152"/>
      <c r="J126" s="152"/>
      <c r="K126" s="152"/>
      <c r="L126" s="152"/>
      <c r="M126" s="152"/>
      <c r="N126" s="152"/>
      <c r="O126" s="152"/>
    </row>
    <row r="127" spans="1:30" x14ac:dyDescent="0.25">
      <c r="B127" s="153" t="s">
        <v>657</v>
      </c>
      <c r="C127" s="153"/>
      <c r="D127" s="153"/>
      <c r="F127" s="153" t="s">
        <v>658</v>
      </c>
      <c r="G127" s="153"/>
      <c r="H127" s="153"/>
      <c r="I127" s="153"/>
      <c r="J127" s="153" t="s">
        <v>659</v>
      </c>
      <c r="K127" s="153"/>
      <c r="L127" s="153"/>
      <c r="N127" s="153" t="s">
        <v>660</v>
      </c>
      <c r="O127" s="153"/>
      <c r="P127" s="153"/>
      <c r="Q127" s="153"/>
      <c r="R127" s="153"/>
      <c r="S127" s="153"/>
      <c r="T127" s="153"/>
      <c r="U127" s="153"/>
      <c r="V127" s="153"/>
      <c r="W127" s="153"/>
      <c r="X127" s="153"/>
      <c r="Y127" s="153"/>
      <c r="Z127" s="153"/>
      <c r="AA127" s="153"/>
      <c r="AC127" s="154" t="s">
        <v>661</v>
      </c>
      <c r="AD127" s="154"/>
    </row>
    <row r="128" spans="1:30" x14ac:dyDescent="0.25">
      <c r="B128" s="138" t="s">
        <v>803</v>
      </c>
      <c r="C128" s="138"/>
      <c r="D128" s="138"/>
      <c r="F128" s="138" t="s">
        <v>697</v>
      </c>
      <c r="G128" s="138"/>
      <c r="H128" s="138"/>
      <c r="I128" s="138"/>
      <c r="J128" s="138" t="s">
        <v>804</v>
      </c>
      <c r="K128" s="138"/>
      <c r="L128" s="138"/>
      <c r="N128" s="138" t="s">
        <v>805</v>
      </c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C128" s="155">
        <v>33.19</v>
      </c>
      <c r="AD128" s="155"/>
    </row>
    <row r="129" spans="2:30" x14ac:dyDescent="0.25">
      <c r="C129" s="144" t="s">
        <v>2</v>
      </c>
      <c r="G129" s="144" t="s">
        <v>2</v>
      </c>
      <c r="K129" s="144" t="s">
        <v>2</v>
      </c>
      <c r="O129" s="156" t="s">
        <v>806</v>
      </c>
      <c r="P129" s="156"/>
      <c r="Q129" s="156"/>
      <c r="R129" s="156"/>
      <c r="S129" s="156"/>
      <c r="T129" s="156"/>
      <c r="U129" s="156"/>
      <c r="V129" s="156"/>
      <c r="W129" s="156"/>
      <c r="X129" s="156"/>
      <c r="Y129" s="156"/>
      <c r="Z129" s="156"/>
      <c r="AA129" s="156"/>
      <c r="AB129" s="156"/>
    </row>
    <row r="130" spans="2:30" x14ac:dyDescent="0.25">
      <c r="B130" s="138" t="s">
        <v>807</v>
      </c>
      <c r="C130" s="138"/>
      <c r="D130" s="138"/>
      <c r="F130" s="138" t="s">
        <v>702</v>
      </c>
      <c r="G130" s="138"/>
      <c r="H130" s="138"/>
      <c r="I130" s="138"/>
      <c r="J130" s="138" t="s">
        <v>672</v>
      </c>
      <c r="K130" s="138"/>
      <c r="L130" s="138"/>
      <c r="N130" s="138" t="s">
        <v>673</v>
      </c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C130" s="155">
        <v>50</v>
      </c>
      <c r="AD130" s="155"/>
    </row>
    <row r="131" spans="2:30" x14ac:dyDescent="0.25">
      <c r="C131" s="144" t="s">
        <v>2</v>
      </c>
      <c r="G131" s="144" t="s">
        <v>2</v>
      </c>
      <c r="K131" s="144" t="s">
        <v>2</v>
      </c>
      <c r="O131" s="156" t="s">
        <v>808</v>
      </c>
      <c r="P131" s="156"/>
      <c r="Q131" s="156"/>
      <c r="R131" s="156"/>
      <c r="S131" s="156"/>
      <c r="T131" s="156"/>
      <c r="U131" s="156"/>
      <c r="V131" s="156"/>
      <c r="W131" s="156"/>
      <c r="X131" s="156"/>
      <c r="Y131" s="156"/>
      <c r="Z131" s="156"/>
      <c r="AA131" s="156"/>
      <c r="AB131" s="156"/>
    </row>
    <row r="132" spans="2:30" x14ac:dyDescent="0.25">
      <c r="B132" s="138" t="s">
        <v>809</v>
      </c>
      <c r="C132" s="138"/>
      <c r="D132" s="138"/>
      <c r="F132" s="138" t="s">
        <v>702</v>
      </c>
      <c r="G132" s="138"/>
      <c r="H132" s="138"/>
      <c r="I132" s="138"/>
      <c r="J132" s="138" t="s">
        <v>810</v>
      </c>
      <c r="K132" s="138"/>
      <c r="L132" s="138"/>
      <c r="N132" s="138" t="s">
        <v>811</v>
      </c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C132" s="155">
        <v>9646.5</v>
      </c>
      <c r="AD132" s="155"/>
    </row>
    <row r="133" spans="2:30" x14ac:dyDescent="0.25">
      <c r="C133" s="144" t="s">
        <v>2</v>
      </c>
      <c r="G133" s="144" t="s">
        <v>2</v>
      </c>
      <c r="K133" s="144" t="s">
        <v>2</v>
      </c>
      <c r="O133" s="156" t="s">
        <v>812</v>
      </c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  <c r="AA133" s="156"/>
      <c r="AB133" s="156"/>
      <c r="AC133" s="157">
        <v>5881.5</v>
      </c>
      <c r="AD133" s="157"/>
    </row>
    <row r="134" spans="2:30" x14ac:dyDescent="0.25">
      <c r="C134" s="144" t="s">
        <v>2</v>
      </c>
      <c r="G134" s="144" t="s">
        <v>2</v>
      </c>
      <c r="K134" s="144" t="s">
        <v>2</v>
      </c>
      <c r="O134" s="156" t="s">
        <v>813</v>
      </c>
      <c r="P134" s="156"/>
      <c r="Q134" s="156"/>
      <c r="R134" s="156"/>
      <c r="S134" s="156"/>
      <c r="T134" s="156"/>
      <c r="U134" s="156"/>
      <c r="V134" s="156"/>
      <c r="W134" s="156"/>
      <c r="X134" s="156"/>
      <c r="Y134" s="156"/>
      <c r="Z134" s="156"/>
      <c r="AA134" s="156"/>
      <c r="AB134" s="156"/>
      <c r="AC134" s="157">
        <v>3765</v>
      </c>
      <c r="AD134" s="157"/>
    </row>
    <row r="135" spans="2:30" x14ac:dyDescent="0.25">
      <c r="B135" s="138" t="s">
        <v>814</v>
      </c>
      <c r="C135" s="138"/>
      <c r="D135" s="138"/>
      <c r="F135" s="138" t="s">
        <v>702</v>
      </c>
      <c r="G135" s="138"/>
      <c r="H135" s="138"/>
      <c r="I135" s="138"/>
      <c r="J135" s="138" t="s">
        <v>815</v>
      </c>
      <c r="K135" s="138"/>
      <c r="L135" s="138"/>
      <c r="N135" s="138" t="s">
        <v>816</v>
      </c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C135" s="155">
        <v>30254.23</v>
      </c>
      <c r="AD135" s="155"/>
    </row>
    <row r="136" spans="2:30" x14ac:dyDescent="0.25">
      <c r="C136" s="144" t="s">
        <v>2</v>
      </c>
      <c r="G136" s="144" t="s">
        <v>2</v>
      </c>
      <c r="K136" s="144" t="s">
        <v>2</v>
      </c>
      <c r="O136" s="156" t="s">
        <v>813</v>
      </c>
      <c r="P136" s="156"/>
      <c r="Q136" s="156"/>
      <c r="R136" s="156"/>
      <c r="S136" s="156"/>
      <c r="T136" s="156"/>
      <c r="U136" s="156"/>
      <c r="V136" s="156"/>
      <c r="W136" s="156"/>
      <c r="X136" s="156"/>
      <c r="Y136" s="156"/>
      <c r="Z136" s="156"/>
      <c r="AA136" s="156"/>
      <c r="AB136" s="156"/>
      <c r="AC136" s="157">
        <v>3700.23</v>
      </c>
      <c r="AD136" s="157"/>
    </row>
    <row r="137" spans="2:30" x14ac:dyDescent="0.25">
      <c r="C137" s="144" t="s">
        <v>2</v>
      </c>
      <c r="G137" s="144" t="s">
        <v>2</v>
      </c>
      <c r="K137" s="144" t="s">
        <v>2</v>
      </c>
      <c r="O137" s="156" t="s">
        <v>812</v>
      </c>
      <c r="P137" s="156"/>
      <c r="Q137" s="156"/>
      <c r="R137" s="156"/>
      <c r="S137" s="156"/>
      <c r="T137" s="156"/>
      <c r="U137" s="156"/>
      <c r="V137" s="156"/>
      <c r="W137" s="156"/>
      <c r="X137" s="156"/>
      <c r="Y137" s="156"/>
      <c r="Z137" s="156"/>
      <c r="AA137" s="156"/>
      <c r="AB137" s="156"/>
      <c r="AC137" s="157">
        <v>5487</v>
      </c>
      <c r="AD137" s="157"/>
    </row>
    <row r="138" spans="2:30" x14ac:dyDescent="0.25">
      <c r="C138" s="144" t="s">
        <v>2</v>
      </c>
      <c r="G138" s="144" t="s">
        <v>2</v>
      </c>
      <c r="K138" s="144" t="s">
        <v>2</v>
      </c>
      <c r="O138" s="156" t="s">
        <v>817</v>
      </c>
      <c r="P138" s="156"/>
      <c r="Q138" s="156"/>
      <c r="R138" s="156"/>
      <c r="S138" s="156"/>
      <c r="T138" s="156"/>
      <c r="U138" s="156"/>
      <c r="V138" s="156"/>
      <c r="W138" s="156"/>
      <c r="X138" s="156"/>
      <c r="Y138" s="156"/>
      <c r="Z138" s="156"/>
      <c r="AA138" s="156"/>
      <c r="AB138" s="156"/>
      <c r="AC138" s="157">
        <v>11747</v>
      </c>
      <c r="AD138" s="157"/>
    </row>
    <row r="139" spans="2:30" x14ac:dyDescent="0.25">
      <c r="C139" s="144" t="s">
        <v>2</v>
      </c>
      <c r="G139" s="144" t="s">
        <v>2</v>
      </c>
      <c r="K139" s="144" t="s">
        <v>2</v>
      </c>
      <c r="O139" s="156" t="s">
        <v>812</v>
      </c>
      <c r="P139" s="156"/>
      <c r="Q139" s="156"/>
      <c r="R139" s="156"/>
      <c r="S139" s="156"/>
      <c r="T139" s="156"/>
      <c r="U139" s="156"/>
      <c r="V139" s="156"/>
      <c r="W139" s="156"/>
      <c r="X139" s="156"/>
      <c r="Y139" s="156"/>
      <c r="Z139" s="156"/>
      <c r="AA139" s="156"/>
      <c r="AB139" s="156"/>
      <c r="AC139" s="157">
        <v>9320</v>
      </c>
      <c r="AD139" s="157"/>
    </row>
    <row r="140" spans="2:30" x14ac:dyDescent="0.25">
      <c r="B140" s="138" t="s">
        <v>818</v>
      </c>
      <c r="C140" s="138"/>
      <c r="D140" s="138"/>
      <c r="F140" s="138" t="s">
        <v>697</v>
      </c>
      <c r="G140" s="138"/>
      <c r="H140" s="138"/>
      <c r="I140" s="138"/>
      <c r="J140" s="138" t="s">
        <v>819</v>
      </c>
      <c r="K140" s="138"/>
      <c r="L140" s="138"/>
      <c r="N140" s="138" t="s">
        <v>820</v>
      </c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C140" s="155">
        <v>3050.9</v>
      </c>
      <c r="AD140" s="155"/>
    </row>
    <row r="141" spans="2:30" x14ac:dyDescent="0.25">
      <c r="C141" s="144" t="s">
        <v>2</v>
      </c>
      <c r="G141" s="144" t="s">
        <v>2</v>
      </c>
      <c r="K141" s="144" t="s">
        <v>2</v>
      </c>
      <c r="O141" s="156" t="s">
        <v>821</v>
      </c>
      <c r="P141" s="156"/>
      <c r="Q141" s="156"/>
      <c r="R141" s="156"/>
      <c r="S141" s="156"/>
      <c r="T141" s="156"/>
      <c r="U141" s="156"/>
      <c r="V141" s="156"/>
      <c r="W141" s="156"/>
      <c r="X141" s="156"/>
      <c r="Y141" s="156"/>
      <c r="Z141" s="156"/>
      <c r="AA141" s="156"/>
      <c r="AB141" s="156"/>
      <c r="AC141" s="157">
        <v>363.89</v>
      </c>
      <c r="AD141" s="157"/>
    </row>
    <row r="142" spans="2:30" x14ac:dyDescent="0.25">
      <c r="C142" s="144" t="s">
        <v>2</v>
      </c>
      <c r="G142" s="144" t="s">
        <v>2</v>
      </c>
      <c r="K142" s="144" t="s">
        <v>2</v>
      </c>
      <c r="O142" s="156" t="s">
        <v>821</v>
      </c>
      <c r="P142" s="156"/>
      <c r="Q142" s="156"/>
      <c r="R142" s="156"/>
      <c r="S142" s="156"/>
      <c r="T142" s="156"/>
      <c r="U142" s="156"/>
      <c r="V142" s="156"/>
      <c r="W142" s="156"/>
      <c r="X142" s="156"/>
      <c r="Y142" s="156"/>
      <c r="Z142" s="156"/>
      <c r="AA142" s="156"/>
      <c r="AB142" s="156"/>
      <c r="AC142" s="157">
        <v>346.36</v>
      </c>
      <c r="AD142" s="157"/>
    </row>
    <row r="143" spans="2:30" x14ac:dyDescent="0.25">
      <c r="C143" s="144" t="s">
        <v>2</v>
      </c>
      <c r="G143" s="144" t="s">
        <v>2</v>
      </c>
      <c r="K143" s="144" t="s">
        <v>2</v>
      </c>
      <c r="O143" s="156" t="s">
        <v>821</v>
      </c>
      <c r="P143" s="156"/>
      <c r="Q143" s="156"/>
      <c r="R143" s="156"/>
      <c r="S143" s="156"/>
      <c r="T143" s="156"/>
      <c r="U143" s="156"/>
      <c r="V143" s="156"/>
      <c r="W143" s="156"/>
      <c r="X143" s="156"/>
      <c r="Y143" s="156"/>
      <c r="Z143" s="156"/>
      <c r="AA143" s="156"/>
      <c r="AB143" s="156"/>
      <c r="AC143" s="157">
        <v>136.25</v>
      </c>
      <c r="AD143" s="157"/>
    </row>
    <row r="144" spans="2:30" x14ac:dyDescent="0.25">
      <c r="C144" s="144" t="s">
        <v>2</v>
      </c>
      <c r="G144" s="144" t="s">
        <v>2</v>
      </c>
      <c r="K144" s="144" t="s">
        <v>2</v>
      </c>
      <c r="O144" s="156" t="s">
        <v>821</v>
      </c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  <c r="AA144" s="156"/>
      <c r="AB144" s="156"/>
      <c r="AC144" s="157">
        <v>339.74</v>
      </c>
      <c r="AD144" s="157"/>
    </row>
    <row r="145" spans="1:30" x14ac:dyDescent="0.25">
      <c r="C145" s="144" t="s">
        <v>2</v>
      </c>
      <c r="G145" s="144" t="s">
        <v>2</v>
      </c>
      <c r="K145" s="144" t="s">
        <v>2</v>
      </c>
      <c r="O145" s="156" t="s">
        <v>821</v>
      </c>
      <c r="P145" s="156"/>
      <c r="Q145" s="156"/>
      <c r="R145" s="156"/>
      <c r="S145" s="156"/>
      <c r="T145" s="156"/>
      <c r="U145" s="156"/>
      <c r="V145" s="156"/>
      <c r="W145" s="156"/>
      <c r="X145" s="156"/>
      <c r="Y145" s="156"/>
      <c r="Z145" s="156"/>
      <c r="AA145" s="156"/>
      <c r="AB145" s="156"/>
      <c r="AC145" s="157">
        <v>136.25</v>
      </c>
      <c r="AD145" s="157"/>
    </row>
    <row r="146" spans="1:30" x14ac:dyDescent="0.25">
      <c r="C146" s="144" t="s">
        <v>2</v>
      </c>
      <c r="G146" s="144" t="s">
        <v>2</v>
      </c>
      <c r="K146" s="144" t="s">
        <v>2</v>
      </c>
      <c r="O146" s="156" t="s">
        <v>821</v>
      </c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7">
        <v>375.52</v>
      </c>
      <c r="AD146" s="157"/>
    </row>
    <row r="147" spans="1:30" x14ac:dyDescent="0.25">
      <c r="C147" s="144" t="s">
        <v>2</v>
      </c>
      <c r="G147" s="144" t="s">
        <v>2</v>
      </c>
      <c r="K147" s="144" t="s">
        <v>2</v>
      </c>
      <c r="O147" s="156" t="s">
        <v>821</v>
      </c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7">
        <v>237.5</v>
      </c>
      <c r="AD147" s="157"/>
    </row>
    <row r="148" spans="1:30" x14ac:dyDescent="0.25">
      <c r="C148" s="144" t="s">
        <v>2</v>
      </c>
      <c r="G148" s="144" t="s">
        <v>2</v>
      </c>
      <c r="K148" s="144" t="s">
        <v>2</v>
      </c>
      <c r="O148" s="156" t="s">
        <v>822</v>
      </c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  <c r="AA148" s="156"/>
      <c r="AB148" s="156"/>
      <c r="AC148" s="157">
        <v>280.97000000000003</v>
      </c>
      <c r="AD148" s="157"/>
    </row>
    <row r="149" spans="1:30" x14ac:dyDescent="0.25">
      <c r="C149" s="144" t="s">
        <v>2</v>
      </c>
      <c r="G149" s="144" t="s">
        <v>2</v>
      </c>
      <c r="K149" s="144" t="s">
        <v>2</v>
      </c>
      <c r="O149" s="156" t="s">
        <v>821</v>
      </c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  <c r="Z149" s="156"/>
      <c r="AA149" s="156"/>
      <c r="AB149" s="156"/>
      <c r="AC149" s="157">
        <v>243.28</v>
      </c>
      <c r="AD149" s="157"/>
    </row>
    <row r="150" spans="1:30" x14ac:dyDescent="0.25">
      <c r="C150" s="144" t="s">
        <v>2</v>
      </c>
      <c r="G150" s="144" t="s">
        <v>2</v>
      </c>
      <c r="K150" s="144" t="s">
        <v>2</v>
      </c>
      <c r="O150" s="156" t="s">
        <v>821</v>
      </c>
      <c r="P150" s="156"/>
      <c r="Q150" s="156"/>
      <c r="R150" s="156"/>
      <c r="S150" s="156"/>
      <c r="T150" s="156"/>
      <c r="U150" s="156"/>
      <c r="V150" s="156"/>
      <c r="W150" s="156"/>
      <c r="X150" s="156"/>
      <c r="Y150" s="156"/>
      <c r="Z150" s="156"/>
      <c r="AA150" s="156"/>
      <c r="AB150" s="156"/>
      <c r="AC150" s="157">
        <v>373.64</v>
      </c>
      <c r="AD150" s="157"/>
    </row>
    <row r="151" spans="1:30" x14ac:dyDescent="0.25">
      <c r="C151" s="144" t="s">
        <v>2</v>
      </c>
      <c r="G151" s="144" t="s">
        <v>2</v>
      </c>
      <c r="K151" s="144" t="s">
        <v>2</v>
      </c>
      <c r="O151" s="156" t="s">
        <v>821</v>
      </c>
      <c r="P151" s="156"/>
      <c r="Q151" s="156"/>
      <c r="R151" s="156"/>
      <c r="S151" s="156"/>
      <c r="T151" s="156"/>
      <c r="U151" s="156"/>
      <c r="V151" s="156"/>
      <c r="W151" s="156"/>
      <c r="X151" s="156"/>
      <c r="Y151" s="156"/>
      <c r="Z151" s="156"/>
      <c r="AA151" s="156"/>
      <c r="AB151" s="156"/>
      <c r="AC151" s="157">
        <v>217.5</v>
      </c>
      <c r="AD151" s="157"/>
    </row>
    <row r="152" spans="1:30" x14ac:dyDescent="0.25">
      <c r="B152" s="138" t="s">
        <v>749</v>
      </c>
      <c r="C152" s="138"/>
      <c r="D152" s="138"/>
      <c r="F152" s="138" t="s">
        <v>702</v>
      </c>
      <c r="G152" s="138"/>
      <c r="H152" s="138"/>
      <c r="I152" s="138"/>
      <c r="J152" s="138" t="s">
        <v>750</v>
      </c>
      <c r="K152" s="138"/>
      <c r="L152" s="138"/>
      <c r="N152" s="138" t="s">
        <v>751</v>
      </c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C152" s="155">
        <v>665.97</v>
      </c>
      <c r="AD152" s="155"/>
    </row>
    <row r="153" spans="1:30" x14ac:dyDescent="0.25">
      <c r="C153" s="144" t="s">
        <v>2</v>
      </c>
      <c r="G153" s="144" t="s">
        <v>2</v>
      </c>
      <c r="K153" s="144" t="s">
        <v>2</v>
      </c>
      <c r="O153" s="156" t="s">
        <v>823</v>
      </c>
      <c r="P153" s="156"/>
      <c r="Q153" s="156"/>
      <c r="R153" s="156"/>
      <c r="S153" s="156"/>
      <c r="T153" s="156"/>
      <c r="U153" s="156"/>
      <c r="V153" s="156"/>
      <c r="W153" s="156"/>
      <c r="X153" s="156"/>
      <c r="Y153" s="156"/>
      <c r="Z153" s="156"/>
      <c r="AA153" s="156"/>
      <c r="AB153" s="156"/>
    </row>
    <row r="154" spans="1:30" x14ac:dyDescent="0.25">
      <c r="B154" s="138" t="s">
        <v>824</v>
      </c>
      <c r="C154" s="138"/>
      <c r="D154" s="138"/>
      <c r="F154" s="138" t="s">
        <v>702</v>
      </c>
      <c r="G154" s="138"/>
      <c r="H154" s="138"/>
      <c r="I154" s="138"/>
      <c r="J154" s="138" t="s">
        <v>825</v>
      </c>
      <c r="K154" s="138"/>
      <c r="L154" s="138"/>
      <c r="N154" s="138" t="s">
        <v>826</v>
      </c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C154" s="155">
        <v>4000</v>
      </c>
      <c r="AD154" s="155"/>
    </row>
    <row r="155" spans="1:30" x14ac:dyDescent="0.25">
      <c r="C155" s="144" t="s">
        <v>2</v>
      </c>
      <c r="G155" s="144" t="s">
        <v>2</v>
      </c>
      <c r="K155" s="144" t="s">
        <v>2</v>
      </c>
      <c r="O155" s="156" t="s">
        <v>827</v>
      </c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  <c r="AA155" s="156"/>
      <c r="AB155" s="156"/>
    </row>
    <row r="156" spans="1:30" x14ac:dyDescent="0.25">
      <c r="B156" s="138" t="s">
        <v>828</v>
      </c>
      <c r="C156" s="138"/>
      <c r="D156" s="138"/>
      <c r="F156" s="138" t="s">
        <v>702</v>
      </c>
      <c r="G156" s="138"/>
      <c r="H156" s="138"/>
      <c r="I156" s="138"/>
      <c r="J156" s="138" t="s">
        <v>829</v>
      </c>
      <c r="K156" s="138"/>
      <c r="L156" s="138"/>
      <c r="N156" s="138" t="s">
        <v>830</v>
      </c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C156" s="155">
        <v>5519.06</v>
      </c>
      <c r="AD156" s="155"/>
    </row>
    <row r="157" spans="1:30" x14ac:dyDescent="0.25">
      <c r="C157" s="144" t="s">
        <v>2</v>
      </c>
      <c r="G157" s="144" t="s">
        <v>2</v>
      </c>
      <c r="K157" s="144" t="s">
        <v>2</v>
      </c>
      <c r="O157" s="156" t="s">
        <v>831</v>
      </c>
      <c r="P157" s="156"/>
      <c r="Q157" s="156"/>
      <c r="R157" s="156"/>
      <c r="S157" s="156"/>
      <c r="T157" s="156"/>
      <c r="U157" s="156"/>
      <c r="V157" s="156"/>
      <c r="W157" s="156"/>
      <c r="X157" s="156"/>
      <c r="Y157" s="156"/>
      <c r="Z157" s="156"/>
      <c r="AA157" s="156"/>
      <c r="AB157" s="156"/>
    </row>
    <row r="158" spans="1:30" ht="6" customHeight="1" x14ac:dyDescent="0.25"/>
    <row r="159" spans="1:30" ht="16.5" customHeight="1" x14ac:dyDescent="0.25">
      <c r="A159" s="141" t="s">
        <v>832</v>
      </c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  <c r="L159" s="141"/>
      <c r="M159" s="141"/>
      <c r="N159" s="141"/>
      <c r="O159" s="141"/>
      <c r="P159" s="141"/>
      <c r="Q159" s="141"/>
      <c r="R159" s="141"/>
      <c r="S159" s="141"/>
      <c r="U159" s="144" t="s">
        <v>2</v>
      </c>
      <c r="W159" s="144" t="s">
        <v>2</v>
      </c>
      <c r="Y159" s="158" t="s">
        <v>787</v>
      </c>
      <c r="Z159" s="158"/>
      <c r="AC159" s="159">
        <v>54598.55</v>
      </c>
      <c r="AD159" s="159"/>
    </row>
    <row r="160" spans="1:30" ht="6.75" customHeight="1" x14ac:dyDescent="0.25"/>
    <row r="161" spans="1:30" ht="14.25" customHeight="1" x14ac:dyDescent="0.25">
      <c r="A161" s="152" t="s">
        <v>833</v>
      </c>
      <c r="B161" s="152"/>
      <c r="C161" s="152"/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</row>
    <row r="162" spans="1:30" x14ac:dyDescent="0.25">
      <c r="B162" s="153" t="s">
        <v>657</v>
      </c>
      <c r="C162" s="153"/>
      <c r="D162" s="153"/>
      <c r="F162" s="153" t="s">
        <v>658</v>
      </c>
      <c r="G162" s="153"/>
      <c r="H162" s="153"/>
      <c r="I162" s="153"/>
      <c r="J162" s="153" t="s">
        <v>659</v>
      </c>
      <c r="K162" s="153"/>
      <c r="L162" s="153"/>
      <c r="N162" s="153" t="s">
        <v>660</v>
      </c>
      <c r="O162" s="153"/>
      <c r="P162" s="153"/>
      <c r="Q162" s="153"/>
      <c r="R162" s="153"/>
      <c r="S162" s="153"/>
      <c r="T162" s="153"/>
      <c r="U162" s="153"/>
      <c r="V162" s="153"/>
      <c r="W162" s="153"/>
      <c r="X162" s="153"/>
      <c r="Y162" s="153"/>
      <c r="Z162" s="153"/>
      <c r="AA162" s="153"/>
      <c r="AC162" s="154" t="s">
        <v>661</v>
      </c>
      <c r="AD162" s="154"/>
    </row>
    <row r="163" spans="1:30" x14ac:dyDescent="0.25">
      <c r="B163" s="138" t="s">
        <v>834</v>
      </c>
      <c r="C163" s="138"/>
      <c r="D163" s="138"/>
      <c r="F163" s="138" t="s">
        <v>702</v>
      </c>
      <c r="G163" s="138"/>
      <c r="H163" s="138"/>
      <c r="I163" s="138"/>
      <c r="J163" s="138" t="s">
        <v>835</v>
      </c>
      <c r="K163" s="138"/>
      <c r="L163" s="138"/>
      <c r="N163" s="138" t="s">
        <v>836</v>
      </c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C163" s="155">
        <v>290</v>
      </c>
      <c r="AD163" s="155"/>
    </row>
    <row r="164" spans="1:30" x14ac:dyDescent="0.25">
      <c r="C164" s="144" t="s">
        <v>2</v>
      </c>
      <c r="G164" s="144" t="s">
        <v>2</v>
      </c>
      <c r="K164" s="144" t="s">
        <v>2</v>
      </c>
      <c r="O164" s="156" t="s">
        <v>837</v>
      </c>
      <c r="P164" s="156"/>
      <c r="Q164" s="156"/>
      <c r="R164" s="156"/>
      <c r="S164" s="156"/>
      <c r="T164" s="156"/>
      <c r="U164" s="156"/>
      <c r="V164" s="156"/>
      <c r="W164" s="156"/>
      <c r="X164" s="156"/>
      <c r="Y164" s="156"/>
      <c r="Z164" s="156"/>
      <c r="AA164" s="156"/>
      <c r="AB164" s="156"/>
      <c r="AC164" s="157">
        <v>200</v>
      </c>
      <c r="AD164" s="157"/>
    </row>
    <row r="165" spans="1:30" x14ac:dyDescent="0.25">
      <c r="C165" s="144" t="s">
        <v>2</v>
      </c>
      <c r="G165" s="144" t="s">
        <v>2</v>
      </c>
      <c r="K165" s="144" t="s">
        <v>2</v>
      </c>
      <c r="O165" s="156" t="s">
        <v>838</v>
      </c>
      <c r="P165" s="156"/>
      <c r="Q165" s="156"/>
      <c r="R165" s="156"/>
      <c r="S165" s="156"/>
      <c r="T165" s="156"/>
      <c r="U165" s="156"/>
      <c r="V165" s="156"/>
      <c r="W165" s="156"/>
      <c r="X165" s="156"/>
      <c r="Y165" s="156"/>
      <c r="Z165" s="156"/>
      <c r="AA165" s="156"/>
      <c r="AB165" s="156"/>
      <c r="AC165" s="157">
        <v>10</v>
      </c>
      <c r="AD165" s="157"/>
    </row>
    <row r="166" spans="1:30" x14ac:dyDescent="0.25">
      <c r="C166" s="144" t="s">
        <v>2</v>
      </c>
      <c r="G166" s="144" t="s">
        <v>2</v>
      </c>
      <c r="K166" s="144" t="s">
        <v>2</v>
      </c>
      <c r="O166" s="156" t="s">
        <v>839</v>
      </c>
      <c r="P166" s="156"/>
      <c r="Q166" s="156"/>
      <c r="R166" s="156"/>
      <c r="S166" s="156"/>
      <c r="T166" s="156"/>
      <c r="U166" s="156"/>
      <c r="V166" s="156"/>
      <c r="W166" s="156"/>
      <c r="X166" s="156"/>
      <c r="Y166" s="156"/>
      <c r="Z166" s="156"/>
      <c r="AA166" s="156"/>
      <c r="AB166" s="156"/>
      <c r="AC166" s="157">
        <v>10</v>
      </c>
      <c r="AD166" s="157"/>
    </row>
    <row r="167" spans="1:30" x14ac:dyDescent="0.25">
      <c r="C167" s="144" t="s">
        <v>2</v>
      </c>
      <c r="G167" s="144" t="s">
        <v>2</v>
      </c>
      <c r="K167" s="144" t="s">
        <v>2</v>
      </c>
      <c r="O167" s="156" t="s">
        <v>840</v>
      </c>
      <c r="P167" s="156"/>
      <c r="Q167" s="156"/>
      <c r="R167" s="156"/>
      <c r="S167" s="156"/>
      <c r="T167" s="156"/>
      <c r="U167" s="156"/>
      <c r="V167" s="156"/>
      <c r="W167" s="156"/>
      <c r="X167" s="156"/>
      <c r="Y167" s="156"/>
      <c r="Z167" s="156"/>
      <c r="AA167" s="156"/>
      <c r="AB167" s="156"/>
      <c r="AC167" s="157">
        <v>10</v>
      </c>
      <c r="AD167" s="157"/>
    </row>
    <row r="168" spans="1:30" x14ac:dyDescent="0.25">
      <c r="C168" s="144" t="s">
        <v>2</v>
      </c>
      <c r="G168" s="144" t="s">
        <v>2</v>
      </c>
      <c r="K168" s="144" t="s">
        <v>2</v>
      </c>
      <c r="O168" s="156" t="s">
        <v>841</v>
      </c>
      <c r="P168" s="156"/>
      <c r="Q168" s="156"/>
      <c r="R168" s="156"/>
      <c r="S168" s="156"/>
      <c r="T168" s="156"/>
      <c r="U168" s="156"/>
      <c r="V168" s="156"/>
      <c r="W168" s="156"/>
      <c r="X168" s="156"/>
      <c r="Y168" s="156"/>
      <c r="Z168" s="156"/>
      <c r="AA168" s="156"/>
      <c r="AB168" s="156"/>
      <c r="AC168" s="157">
        <v>10</v>
      </c>
      <c r="AD168" s="157"/>
    </row>
    <row r="169" spans="1:30" x14ac:dyDescent="0.25">
      <c r="C169" s="144" t="s">
        <v>2</v>
      </c>
      <c r="G169" s="144" t="s">
        <v>2</v>
      </c>
      <c r="K169" s="144" t="s">
        <v>2</v>
      </c>
      <c r="O169" s="156" t="s">
        <v>842</v>
      </c>
      <c r="P169" s="156"/>
      <c r="Q169" s="156"/>
      <c r="R169" s="156"/>
      <c r="S169" s="156"/>
      <c r="T169" s="156"/>
      <c r="U169" s="156"/>
      <c r="V169" s="156"/>
      <c r="W169" s="156"/>
      <c r="X169" s="156"/>
      <c r="Y169" s="156"/>
      <c r="Z169" s="156"/>
      <c r="AA169" s="156"/>
      <c r="AB169" s="156"/>
      <c r="AC169" s="157">
        <v>50</v>
      </c>
      <c r="AD169" s="157"/>
    </row>
    <row r="170" spans="1:30" ht="6" customHeight="1" x14ac:dyDescent="0.25"/>
    <row r="171" spans="1:30" ht="16.5" customHeight="1" x14ac:dyDescent="0.25">
      <c r="A171" s="141" t="s">
        <v>843</v>
      </c>
      <c r="B171" s="141"/>
      <c r="C171" s="141"/>
      <c r="D171" s="141"/>
      <c r="E171" s="141"/>
      <c r="F171" s="141"/>
      <c r="G171" s="141"/>
      <c r="H171" s="141"/>
      <c r="I171" s="141"/>
      <c r="J171" s="141"/>
      <c r="K171" s="141"/>
      <c r="L171" s="141"/>
      <c r="M171" s="141"/>
      <c r="N171" s="141"/>
      <c r="O171" s="141"/>
      <c r="P171" s="141"/>
      <c r="Q171" s="141"/>
      <c r="R171" s="141"/>
      <c r="S171" s="141"/>
      <c r="U171" s="144" t="s">
        <v>2</v>
      </c>
      <c r="W171" s="144" t="s">
        <v>2</v>
      </c>
      <c r="Y171" s="158" t="s">
        <v>787</v>
      </c>
      <c r="Z171" s="158"/>
      <c r="AC171" s="159">
        <v>290</v>
      </c>
      <c r="AD171" s="159"/>
    </row>
    <row r="172" spans="1:30" ht="6.75" customHeight="1" x14ac:dyDescent="0.25"/>
    <row r="173" spans="1:30" ht="14.25" customHeight="1" x14ac:dyDescent="0.25">
      <c r="A173" s="152" t="s">
        <v>844</v>
      </c>
      <c r="B173" s="152"/>
      <c r="C173" s="152"/>
      <c r="D173" s="152"/>
      <c r="E173" s="152"/>
      <c r="F173" s="152"/>
      <c r="G173" s="152"/>
      <c r="H173" s="152"/>
      <c r="I173" s="152"/>
      <c r="J173" s="152"/>
      <c r="K173" s="152"/>
      <c r="L173" s="152"/>
      <c r="M173" s="152"/>
      <c r="N173" s="152"/>
      <c r="O173" s="152"/>
    </row>
    <row r="174" spans="1:30" x14ac:dyDescent="0.25">
      <c r="B174" s="153" t="s">
        <v>657</v>
      </c>
      <c r="C174" s="153"/>
      <c r="D174" s="153"/>
      <c r="F174" s="153" t="s">
        <v>658</v>
      </c>
      <c r="G174" s="153"/>
      <c r="H174" s="153"/>
      <c r="I174" s="153"/>
      <c r="J174" s="153" t="s">
        <v>659</v>
      </c>
      <c r="K174" s="153"/>
      <c r="L174" s="153"/>
      <c r="N174" s="153" t="s">
        <v>660</v>
      </c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  <c r="Y174" s="153"/>
      <c r="Z174" s="153"/>
      <c r="AA174" s="153"/>
      <c r="AC174" s="154" t="s">
        <v>661</v>
      </c>
      <c r="AD174" s="154"/>
    </row>
    <row r="175" spans="1:30" x14ac:dyDescent="0.25">
      <c r="B175" s="138" t="s">
        <v>845</v>
      </c>
      <c r="C175" s="138"/>
      <c r="D175" s="138"/>
      <c r="F175" s="138" t="s">
        <v>702</v>
      </c>
      <c r="G175" s="138"/>
      <c r="H175" s="138"/>
      <c r="I175" s="138"/>
      <c r="J175" s="138" t="s">
        <v>846</v>
      </c>
      <c r="K175" s="138"/>
      <c r="L175" s="138"/>
      <c r="N175" s="138" t="s">
        <v>847</v>
      </c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C175" s="155">
        <v>28.9</v>
      </c>
      <c r="AD175" s="155"/>
    </row>
    <row r="176" spans="1:30" x14ac:dyDescent="0.25">
      <c r="C176" s="144" t="s">
        <v>2</v>
      </c>
      <c r="G176" s="144" t="s">
        <v>2</v>
      </c>
      <c r="K176" s="144" t="s">
        <v>2</v>
      </c>
      <c r="O176" s="156" t="s">
        <v>848</v>
      </c>
      <c r="P176" s="156"/>
      <c r="Q176" s="156"/>
      <c r="R176" s="156"/>
      <c r="S176" s="156"/>
      <c r="T176" s="156"/>
      <c r="U176" s="156"/>
      <c r="V176" s="156"/>
      <c r="W176" s="156"/>
      <c r="X176" s="156"/>
      <c r="Y176" s="156"/>
      <c r="Z176" s="156"/>
      <c r="AA176" s="156"/>
      <c r="AB176" s="156"/>
      <c r="AC176" s="157">
        <v>14.45</v>
      </c>
      <c r="AD176" s="157"/>
    </row>
    <row r="177" spans="1:30" x14ac:dyDescent="0.25">
      <c r="C177" s="144" t="s">
        <v>2</v>
      </c>
      <c r="G177" s="144" t="s">
        <v>2</v>
      </c>
      <c r="K177" s="144" t="s">
        <v>2</v>
      </c>
      <c r="O177" s="156" t="s">
        <v>848</v>
      </c>
      <c r="P177" s="156"/>
      <c r="Q177" s="156"/>
      <c r="R177" s="156"/>
      <c r="S177" s="156"/>
      <c r="T177" s="156"/>
      <c r="U177" s="156"/>
      <c r="V177" s="156"/>
      <c r="W177" s="156"/>
      <c r="X177" s="156"/>
      <c r="Y177" s="156"/>
      <c r="Z177" s="156"/>
      <c r="AA177" s="156"/>
      <c r="AB177" s="156"/>
      <c r="AC177" s="157">
        <v>14.45</v>
      </c>
      <c r="AD177" s="157"/>
    </row>
    <row r="178" spans="1:30" ht="6" customHeight="1" x14ac:dyDescent="0.25"/>
    <row r="179" spans="1:30" ht="16.5" customHeight="1" x14ac:dyDescent="0.25">
      <c r="A179" s="141" t="s">
        <v>849</v>
      </c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  <c r="M179" s="141"/>
      <c r="N179" s="141"/>
      <c r="O179" s="141"/>
      <c r="P179" s="141"/>
      <c r="Q179" s="141"/>
      <c r="R179" s="141"/>
      <c r="S179" s="141"/>
      <c r="U179" s="144" t="s">
        <v>2</v>
      </c>
      <c r="W179" s="144" t="s">
        <v>2</v>
      </c>
      <c r="Y179" s="158" t="s">
        <v>787</v>
      </c>
      <c r="Z179" s="158"/>
      <c r="AC179" s="159">
        <v>28.9</v>
      </c>
      <c r="AD179" s="159"/>
    </row>
    <row r="180" spans="1:30" ht="6.75" customHeight="1" x14ac:dyDescent="0.25"/>
    <row r="181" spans="1:30" ht="6" customHeight="1" x14ac:dyDescent="0.25"/>
    <row r="182" spans="1:30" ht="16.5" customHeight="1" x14ac:dyDescent="0.25">
      <c r="A182" s="141" t="s">
        <v>850</v>
      </c>
      <c r="B182" s="141"/>
      <c r="C182" s="141"/>
      <c r="D182" s="141"/>
      <c r="E182" s="141"/>
      <c r="F182" s="141"/>
      <c r="G182" s="141"/>
      <c r="H182" s="141"/>
      <c r="I182" s="141"/>
      <c r="J182" s="141"/>
      <c r="K182" s="141"/>
      <c r="L182" s="141"/>
      <c r="M182" s="141"/>
      <c r="N182" s="141"/>
      <c r="O182" s="141"/>
      <c r="P182" s="141"/>
      <c r="Q182" s="141"/>
      <c r="R182" s="141"/>
      <c r="S182" s="141"/>
      <c r="U182" s="144" t="s">
        <v>2</v>
      </c>
      <c r="W182" s="144" t="s">
        <v>2</v>
      </c>
      <c r="Y182" s="158" t="s">
        <v>851</v>
      </c>
      <c r="Z182" s="158"/>
      <c r="AA182" s="159">
        <v>162522.28</v>
      </c>
      <c r="AB182" s="159"/>
      <c r="AC182" s="159"/>
      <c r="AD182" s="159"/>
    </row>
    <row r="183" spans="1:30" ht="7.5" customHeight="1" x14ac:dyDescent="0.25"/>
    <row r="184" spans="1:30" ht="0.75" customHeight="1" x14ac:dyDescent="0.25"/>
    <row r="185" spans="1:30" ht="12" customHeight="1" x14ac:dyDescent="0.25"/>
    <row r="186" spans="1:30" ht="13.5" customHeight="1" x14ac:dyDescent="0.25">
      <c r="A186" s="141" t="s">
        <v>747</v>
      </c>
      <c r="B186" s="141"/>
      <c r="C186" s="141"/>
      <c r="D186" s="141"/>
      <c r="E186" s="141"/>
      <c r="F186" s="141"/>
      <c r="G186" s="141"/>
      <c r="H186" s="141"/>
      <c r="I186" s="141"/>
      <c r="J186" s="141"/>
      <c r="K186" s="141"/>
      <c r="L186" s="141"/>
      <c r="M186" s="141"/>
      <c r="R186" s="142" t="s">
        <v>852</v>
      </c>
      <c r="S186" s="142"/>
      <c r="T186" s="142"/>
      <c r="U186" s="142"/>
      <c r="V186" s="142"/>
      <c r="W186" s="142"/>
      <c r="X186" s="142"/>
      <c r="Y186" s="142"/>
      <c r="Z186" s="142"/>
      <c r="AA186" s="142"/>
      <c r="AB186" s="142"/>
      <c r="AC186" s="142"/>
      <c r="AD186" s="142"/>
    </row>
  </sheetData>
  <mergeCells count="429">
    <mergeCell ref="A186:M186"/>
    <mergeCell ref="R186:AD186"/>
    <mergeCell ref="O177:AB177"/>
    <mergeCell ref="AC177:AD177"/>
    <mergeCell ref="A179:S179"/>
    <mergeCell ref="Y179:Z179"/>
    <mergeCell ref="AC179:AD179"/>
    <mergeCell ref="A182:S182"/>
    <mergeCell ref="Y182:Z182"/>
    <mergeCell ref="AA182:AD182"/>
    <mergeCell ref="B175:D175"/>
    <mergeCell ref="F175:I175"/>
    <mergeCell ref="J175:L175"/>
    <mergeCell ref="N175:AA175"/>
    <mergeCell ref="AC175:AD175"/>
    <mergeCell ref="O176:AB176"/>
    <mergeCell ref="AC176:AD176"/>
    <mergeCell ref="A173:O173"/>
    <mergeCell ref="B174:D174"/>
    <mergeCell ref="F174:I174"/>
    <mergeCell ref="J174:L174"/>
    <mergeCell ref="N174:AA174"/>
    <mergeCell ref="AC174:AD174"/>
    <mergeCell ref="O168:AB168"/>
    <mergeCell ref="AC168:AD168"/>
    <mergeCell ref="O169:AB169"/>
    <mergeCell ref="AC169:AD169"/>
    <mergeCell ref="A171:S171"/>
    <mergeCell ref="Y171:Z171"/>
    <mergeCell ref="AC171:AD171"/>
    <mergeCell ref="O165:AB165"/>
    <mergeCell ref="AC165:AD165"/>
    <mergeCell ref="O166:AB166"/>
    <mergeCell ref="AC166:AD166"/>
    <mergeCell ref="O167:AB167"/>
    <mergeCell ref="AC167:AD167"/>
    <mergeCell ref="B163:D163"/>
    <mergeCell ref="F163:I163"/>
    <mergeCell ref="J163:L163"/>
    <mergeCell ref="N163:AA163"/>
    <mergeCell ref="AC163:AD163"/>
    <mergeCell ref="O164:AB164"/>
    <mergeCell ref="AC164:AD164"/>
    <mergeCell ref="O157:AB157"/>
    <mergeCell ref="A159:S159"/>
    <mergeCell ref="Y159:Z159"/>
    <mergeCell ref="AC159:AD159"/>
    <mergeCell ref="A161:O161"/>
    <mergeCell ref="B162:D162"/>
    <mergeCell ref="F162:I162"/>
    <mergeCell ref="J162:L162"/>
    <mergeCell ref="N162:AA162"/>
    <mergeCell ref="AC162:AD162"/>
    <mergeCell ref="O155:AB155"/>
    <mergeCell ref="B156:D156"/>
    <mergeCell ref="F156:I156"/>
    <mergeCell ref="J156:L156"/>
    <mergeCell ref="N156:AA156"/>
    <mergeCell ref="AC156:AD156"/>
    <mergeCell ref="O153:AB153"/>
    <mergeCell ref="B154:D154"/>
    <mergeCell ref="F154:I154"/>
    <mergeCell ref="J154:L154"/>
    <mergeCell ref="N154:AA154"/>
    <mergeCell ref="AC154:AD154"/>
    <mergeCell ref="O150:AB150"/>
    <mergeCell ref="AC150:AD150"/>
    <mergeCell ref="O151:AB151"/>
    <mergeCell ref="AC151:AD151"/>
    <mergeCell ref="B152:D152"/>
    <mergeCell ref="F152:I152"/>
    <mergeCell ref="J152:L152"/>
    <mergeCell ref="N152:AA152"/>
    <mergeCell ref="AC152:AD152"/>
    <mergeCell ref="O147:AB147"/>
    <mergeCell ref="AC147:AD147"/>
    <mergeCell ref="O148:AB148"/>
    <mergeCell ref="AC148:AD148"/>
    <mergeCell ref="O149:AB149"/>
    <mergeCell ref="AC149:AD149"/>
    <mergeCell ref="O144:AB144"/>
    <mergeCell ref="AC144:AD144"/>
    <mergeCell ref="O145:AB145"/>
    <mergeCell ref="AC145:AD145"/>
    <mergeCell ref="O146:AB146"/>
    <mergeCell ref="AC146:AD146"/>
    <mergeCell ref="O141:AB141"/>
    <mergeCell ref="AC141:AD141"/>
    <mergeCell ref="O142:AB142"/>
    <mergeCell ref="AC142:AD142"/>
    <mergeCell ref="O143:AB143"/>
    <mergeCell ref="AC143:AD143"/>
    <mergeCell ref="O139:AB139"/>
    <mergeCell ref="AC139:AD139"/>
    <mergeCell ref="B140:D140"/>
    <mergeCell ref="F140:I140"/>
    <mergeCell ref="J140:L140"/>
    <mergeCell ref="N140:AA140"/>
    <mergeCell ref="AC140:AD140"/>
    <mergeCell ref="O136:AB136"/>
    <mergeCell ref="AC136:AD136"/>
    <mergeCell ref="O137:AB137"/>
    <mergeCell ref="AC137:AD137"/>
    <mergeCell ref="O138:AB138"/>
    <mergeCell ref="AC138:AD138"/>
    <mergeCell ref="O134:AB134"/>
    <mergeCell ref="AC134:AD134"/>
    <mergeCell ref="B135:D135"/>
    <mergeCell ref="F135:I135"/>
    <mergeCell ref="J135:L135"/>
    <mergeCell ref="N135:AA135"/>
    <mergeCell ref="AC135:AD135"/>
    <mergeCell ref="B132:D132"/>
    <mergeCell ref="F132:I132"/>
    <mergeCell ref="J132:L132"/>
    <mergeCell ref="N132:AA132"/>
    <mergeCell ref="AC132:AD132"/>
    <mergeCell ref="O133:AB133"/>
    <mergeCell ref="AC133:AD133"/>
    <mergeCell ref="B130:D130"/>
    <mergeCell ref="F130:I130"/>
    <mergeCell ref="J130:L130"/>
    <mergeCell ref="N130:AA130"/>
    <mergeCell ref="AC130:AD130"/>
    <mergeCell ref="O131:AB131"/>
    <mergeCell ref="B128:D128"/>
    <mergeCell ref="F128:I128"/>
    <mergeCell ref="J128:L128"/>
    <mergeCell ref="N128:AA128"/>
    <mergeCell ref="AC128:AD128"/>
    <mergeCell ref="O129:AB129"/>
    <mergeCell ref="A126:O126"/>
    <mergeCell ref="B127:D127"/>
    <mergeCell ref="F127:I127"/>
    <mergeCell ref="J127:L127"/>
    <mergeCell ref="N127:AA127"/>
    <mergeCell ref="AC127:AD127"/>
    <mergeCell ref="O118:AB118"/>
    <mergeCell ref="A121:M121"/>
    <mergeCell ref="R121:AD121"/>
    <mergeCell ref="C122:AC122"/>
    <mergeCell ref="I124:P124"/>
    <mergeCell ref="S124:Y124"/>
    <mergeCell ref="O116:AB116"/>
    <mergeCell ref="B117:D117"/>
    <mergeCell ref="F117:I117"/>
    <mergeCell ref="J117:L117"/>
    <mergeCell ref="N117:AA117"/>
    <mergeCell ref="AC117:AD117"/>
    <mergeCell ref="O113:AB113"/>
    <mergeCell ref="AC113:AD113"/>
    <mergeCell ref="O114:AB114"/>
    <mergeCell ref="AC114:AD114"/>
    <mergeCell ref="B115:D115"/>
    <mergeCell ref="F115:I115"/>
    <mergeCell ref="J115:L115"/>
    <mergeCell ref="N115:AA115"/>
    <mergeCell ref="AC115:AD115"/>
    <mergeCell ref="O110:AB110"/>
    <mergeCell ref="AC110:AD110"/>
    <mergeCell ref="O111:AB111"/>
    <mergeCell ref="AC111:AD111"/>
    <mergeCell ref="O112:AB112"/>
    <mergeCell ref="AC112:AD112"/>
    <mergeCell ref="B108:D108"/>
    <mergeCell ref="F108:I108"/>
    <mergeCell ref="J108:L108"/>
    <mergeCell ref="N108:AA108"/>
    <mergeCell ref="AC108:AD108"/>
    <mergeCell ref="O109:AB109"/>
    <mergeCell ref="AC109:AD109"/>
    <mergeCell ref="O102:AB102"/>
    <mergeCell ref="A104:S104"/>
    <mergeCell ref="Y104:Z104"/>
    <mergeCell ref="AC104:AD104"/>
    <mergeCell ref="A106:O106"/>
    <mergeCell ref="B107:D107"/>
    <mergeCell ref="F107:I107"/>
    <mergeCell ref="J107:L107"/>
    <mergeCell ref="N107:AA107"/>
    <mergeCell ref="AC107:AD107"/>
    <mergeCell ref="O100:AB100"/>
    <mergeCell ref="B101:D101"/>
    <mergeCell ref="F101:I101"/>
    <mergeCell ref="J101:L101"/>
    <mergeCell ref="N101:AA101"/>
    <mergeCell ref="AC101:AD101"/>
    <mergeCell ref="O98:AB98"/>
    <mergeCell ref="AC98:AD98"/>
    <mergeCell ref="B99:D99"/>
    <mergeCell ref="F99:I99"/>
    <mergeCell ref="J99:L99"/>
    <mergeCell ref="N99:AA99"/>
    <mergeCell ref="AC99:AD99"/>
    <mergeCell ref="O95:AB95"/>
    <mergeCell ref="AC95:AD95"/>
    <mergeCell ref="O96:AB96"/>
    <mergeCell ref="AC96:AD96"/>
    <mergeCell ref="O97:AB97"/>
    <mergeCell ref="AC97:AD97"/>
    <mergeCell ref="O92:AB92"/>
    <mergeCell ref="AC92:AD92"/>
    <mergeCell ref="O93:AB93"/>
    <mergeCell ref="AC93:AD93"/>
    <mergeCell ref="O94:AB94"/>
    <mergeCell ref="AC94:AD94"/>
    <mergeCell ref="O89:AB89"/>
    <mergeCell ref="AC89:AD89"/>
    <mergeCell ref="O90:AB90"/>
    <mergeCell ref="AC90:AD90"/>
    <mergeCell ref="O91:AB91"/>
    <mergeCell ref="AC91:AD91"/>
    <mergeCell ref="O86:AB86"/>
    <mergeCell ref="AC86:AD86"/>
    <mergeCell ref="O87:AB87"/>
    <mergeCell ref="AC87:AD87"/>
    <mergeCell ref="O88:AB88"/>
    <mergeCell ref="AC88:AD88"/>
    <mergeCell ref="O83:AB83"/>
    <mergeCell ref="AC83:AD83"/>
    <mergeCell ref="O84:AB84"/>
    <mergeCell ref="AC84:AD84"/>
    <mergeCell ref="O85:AB85"/>
    <mergeCell ref="AC85:AD85"/>
    <mergeCell ref="O80:AB80"/>
    <mergeCell ref="AC80:AD80"/>
    <mergeCell ref="O81:AB81"/>
    <mergeCell ref="AC81:AD81"/>
    <mergeCell ref="O82:AB82"/>
    <mergeCell ref="AC82:AD82"/>
    <mergeCell ref="O77:AB77"/>
    <mergeCell ref="AC77:AD77"/>
    <mergeCell ref="O78:AB78"/>
    <mergeCell ref="AC78:AD78"/>
    <mergeCell ref="O79:AB79"/>
    <mergeCell ref="AC79:AD79"/>
    <mergeCell ref="O74:AB74"/>
    <mergeCell ref="AC74:AD74"/>
    <mergeCell ref="O75:AB75"/>
    <mergeCell ref="AC75:AD75"/>
    <mergeCell ref="O76:AB76"/>
    <mergeCell ref="AC76:AD76"/>
    <mergeCell ref="O71:AB71"/>
    <mergeCell ref="AC71:AD71"/>
    <mergeCell ref="O72:AB72"/>
    <mergeCell ref="AC72:AD72"/>
    <mergeCell ref="O73:AB73"/>
    <mergeCell ref="AC73:AD73"/>
    <mergeCell ref="O68:AB68"/>
    <mergeCell ref="AC68:AD68"/>
    <mergeCell ref="O69:AB69"/>
    <mergeCell ref="AC69:AD69"/>
    <mergeCell ref="O70:AB70"/>
    <mergeCell ref="AC70:AD70"/>
    <mergeCell ref="B66:D66"/>
    <mergeCell ref="F66:I66"/>
    <mergeCell ref="J66:L66"/>
    <mergeCell ref="N66:AA66"/>
    <mergeCell ref="AC66:AD66"/>
    <mergeCell ref="O67:AB67"/>
    <mergeCell ref="AC67:AD67"/>
    <mergeCell ref="A64:O64"/>
    <mergeCell ref="B65:D65"/>
    <mergeCell ref="F65:I65"/>
    <mergeCell ref="J65:L65"/>
    <mergeCell ref="N65:AA65"/>
    <mergeCell ref="AC65:AD65"/>
    <mergeCell ref="O56:AB56"/>
    <mergeCell ref="A59:M59"/>
    <mergeCell ref="R59:AD59"/>
    <mergeCell ref="C60:AC60"/>
    <mergeCell ref="I62:P62"/>
    <mergeCell ref="S62:Y62"/>
    <mergeCell ref="O54:AB54"/>
    <mergeCell ref="B55:D55"/>
    <mergeCell ref="F55:I55"/>
    <mergeCell ref="J55:L55"/>
    <mergeCell ref="N55:AA55"/>
    <mergeCell ref="AC55:AD55"/>
    <mergeCell ref="O52:AB52"/>
    <mergeCell ref="B53:D53"/>
    <mergeCell ref="F53:I53"/>
    <mergeCell ref="J53:L53"/>
    <mergeCell ref="N53:AA53"/>
    <mergeCell ref="AC53:AD53"/>
    <mergeCell ref="O50:AB50"/>
    <mergeCell ref="B51:D51"/>
    <mergeCell ref="F51:I51"/>
    <mergeCell ref="J51:L51"/>
    <mergeCell ref="N51:AA51"/>
    <mergeCell ref="AC51:AD51"/>
    <mergeCell ref="O48:AB48"/>
    <mergeCell ref="B49:D49"/>
    <mergeCell ref="F49:I49"/>
    <mergeCell ref="J49:L49"/>
    <mergeCell ref="N49:AA49"/>
    <mergeCell ref="AC49:AD49"/>
    <mergeCell ref="O46:AB46"/>
    <mergeCell ref="B47:D47"/>
    <mergeCell ref="F47:I47"/>
    <mergeCell ref="J47:L47"/>
    <mergeCell ref="N47:AA47"/>
    <mergeCell ref="AC47:AD47"/>
    <mergeCell ref="O44:AB44"/>
    <mergeCell ref="B45:D45"/>
    <mergeCell ref="F45:I45"/>
    <mergeCell ref="J45:L45"/>
    <mergeCell ref="N45:AA45"/>
    <mergeCell ref="AC45:AD45"/>
    <mergeCell ref="O42:AB42"/>
    <mergeCell ref="B43:D43"/>
    <mergeCell ref="F43:I43"/>
    <mergeCell ref="J43:L43"/>
    <mergeCell ref="N43:AA43"/>
    <mergeCell ref="AC43:AD43"/>
    <mergeCell ref="O40:AB40"/>
    <mergeCell ref="AC40:AD40"/>
    <mergeCell ref="B41:D41"/>
    <mergeCell ref="F41:I41"/>
    <mergeCell ref="J41:L41"/>
    <mergeCell ref="N41:AA41"/>
    <mergeCell ref="AC41:AD41"/>
    <mergeCell ref="B38:D38"/>
    <mergeCell ref="F38:I38"/>
    <mergeCell ref="J38:L38"/>
    <mergeCell ref="N38:AA38"/>
    <mergeCell ref="AC38:AD38"/>
    <mergeCell ref="O39:AB39"/>
    <mergeCell ref="AC39:AD39"/>
    <mergeCell ref="B36:D36"/>
    <mergeCell ref="F36:I36"/>
    <mergeCell ref="J36:L36"/>
    <mergeCell ref="N36:AA36"/>
    <mergeCell ref="AC36:AD36"/>
    <mergeCell ref="O37:AB37"/>
    <mergeCell ref="B34:D34"/>
    <mergeCell ref="F34:I34"/>
    <mergeCell ref="J34:L34"/>
    <mergeCell ref="N34:AA34"/>
    <mergeCell ref="AC34:AD34"/>
    <mergeCell ref="O35:AB35"/>
    <mergeCell ref="B32:D32"/>
    <mergeCell ref="F32:I32"/>
    <mergeCell ref="J32:L32"/>
    <mergeCell ref="N32:AA32"/>
    <mergeCell ref="AC32:AD32"/>
    <mergeCell ref="O33:AB33"/>
    <mergeCell ref="B30:D30"/>
    <mergeCell ref="F30:I30"/>
    <mergeCell ref="J30:L30"/>
    <mergeCell ref="N30:AA30"/>
    <mergeCell ref="AC30:AD30"/>
    <mergeCell ref="O31:AB31"/>
    <mergeCell ref="B28:D28"/>
    <mergeCell ref="F28:I28"/>
    <mergeCell ref="J28:L28"/>
    <mergeCell ref="N28:AA28"/>
    <mergeCell ref="AC28:AD28"/>
    <mergeCell ref="O29:AB29"/>
    <mergeCell ref="B26:D26"/>
    <mergeCell ref="F26:I26"/>
    <mergeCell ref="J26:L26"/>
    <mergeCell ref="N26:AA26"/>
    <mergeCell ref="AC26:AD26"/>
    <mergeCell ref="O27:AB27"/>
    <mergeCell ref="B24:D24"/>
    <mergeCell ref="F24:I24"/>
    <mergeCell ref="J24:L24"/>
    <mergeCell ref="N24:AA24"/>
    <mergeCell ref="AC24:AD24"/>
    <mergeCell ref="O25:AB25"/>
    <mergeCell ref="B22:D22"/>
    <mergeCell ref="F22:I22"/>
    <mergeCell ref="J22:L22"/>
    <mergeCell ref="N22:AA22"/>
    <mergeCell ref="AC22:AD22"/>
    <mergeCell ref="O23:AB23"/>
    <mergeCell ref="B20:D20"/>
    <mergeCell ref="F20:I20"/>
    <mergeCell ref="J20:L20"/>
    <mergeCell ref="N20:AA20"/>
    <mergeCell ref="AC20:AD20"/>
    <mergeCell ref="O21:AB21"/>
    <mergeCell ref="B18:D18"/>
    <mergeCell ref="F18:I18"/>
    <mergeCell ref="J18:L18"/>
    <mergeCell ref="N18:AA18"/>
    <mergeCell ref="AC18:AD18"/>
    <mergeCell ref="O19:AB19"/>
    <mergeCell ref="B16:D16"/>
    <mergeCell ref="F16:I16"/>
    <mergeCell ref="J16:L16"/>
    <mergeCell ref="N16:AA16"/>
    <mergeCell ref="AC16:AD16"/>
    <mergeCell ref="O17:AB17"/>
    <mergeCell ref="O13:AB13"/>
    <mergeCell ref="AC13:AD13"/>
    <mergeCell ref="O14:AB14"/>
    <mergeCell ref="AC14:AD14"/>
    <mergeCell ref="O15:AB15"/>
    <mergeCell ref="AC15:AD15"/>
    <mergeCell ref="B11:D11"/>
    <mergeCell ref="F11:I11"/>
    <mergeCell ref="J11:L11"/>
    <mergeCell ref="N11:AA11"/>
    <mergeCell ref="AC11:AD11"/>
    <mergeCell ref="O12:AB12"/>
    <mergeCell ref="AC12:AD12"/>
    <mergeCell ref="B9:D9"/>
    <mergeCell ref="F9:I9"/>
    <mergeCell ref="J9:L9"/>
    <mergeCell ref="N9:AA9"/>
    <mergeCell ref="AC9:AD9"/>
    <mergeCell ref="O10:AB10"/>
    <mergeCell ref="B7:D7"/>
    <mergeCell ref="F7:I7"/>
    <mergeCell ref="J7:L7"/>
    <mergeCell ref="N7:AA7"/>
    <mergeCell ref="AC7:AD7"/>
    <mergeCell ref="O8:AB8"/>
    <mergeCell ref="C1:AC1"/>
    <mergeCell ref="I3:P3"/>
    <mergeCell ref="S3:Y3"/>
    <mergeCell ref="A5:O5"/>
    <mergeCell ref="B6:D6"/>
    <mergeCell ref="F6:I6"/>
    <mergeCell ref="J6:L6"/>
    <mergeCell ref="N6:AA6"/>
    <mergeCell ref="AC6:AD6"/>
  </mergeCells>
  <pageMargins left="0.5" right="0.5" top="0.5" bottom="0.5" header="0" footer="0"/>
  <pageSetup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activeCell="O33" sqref="O33"/>
    </sheetView>
  </sheetViews>
  <sheetFormatPr defaultRowHeight="12.75" x14ac:dyDescent="0.25"/>
  <cols>
    <col min="1" max="1" width="13" style="219" customWidth="1"/>
    <col min="2" max="2" width="1" style="219" customWidth="1"/>
    <col min="3" max="3" width="13" style="219" customWidth="1"/>
    <col min="4" max="4" width="32" style="219" customWidth="1"/>
    <col min="5" max="5" width="1.85546875" style="219" customWidth="1"/>
    <col min="6" max="6" width="6.85546875" style="219" customWidth="1"/>
    <col min="7" max="7" width="4" style="219" customWidth="1"/>
    <col min="8" max="8" width="13.85546875" style="219" customWidth="1"/>
    <col min="9" max="9" width="1" style="219" customWidth="1"/>
    <col min="10" max="10" width="9.85546875" style="219" customWidth="1"/>
    <col min="11" max="11" width="1" style="219" customWidth="1"/>
    <col min="12" max="12" width="5" style="219" customWidth="1"/>
    <col min="13" max="13" width="8" style="219" customWidth="1"/>
    <col min="14" max="14" width="26.85546875" style="219" customWidth="1"/>
    <col min="15" max="16384" width="9.140625" style="219"/>
  </cols>
  <sheetData>
    <row r="1" spans="1:13" x14ac:dyDescent="0.25">
      <c r="A1" s="219" t="s">
        <v>1019</v>
      </c>
    </row>
    <row r="2" spans="1:13" x14ac:dyDescent="0.25">
      <c r="A2" s="220" t="s">
        <v>1020</v>
      </c>
    </row>
    <row r="3" spans="1:13" x14ac:dyDescent="0.25">
      <c r="A3" s="220" t="s">
        <v>1021</v>
      </c>
    </row>
    <row r="4" spans="1:13" x14ac:dyDescent="0.25">
      <c r="A4" s="220" t="s">
        <v>1022</v>
      </c>
    </row>
    <row r="5" spans="1:13" x14ac:dyDescent="0.25">
      <c r="A5" s="220" t="s">
        <v>1023</v>
      </c>
    </row>
    <row r="6" spans="1:13" x14ac:dyDescent="0.25">
      <c r="A6" s="221" t="s">
        <v>1024</v>
      </c>
    </row>
    <row r="7" spans="1:13" x14ac:dyDescent="0.25">
      <c r="A7" s="222">
        <v>1511744</v>
      </c>
      <c r="B7" s="223">
        <v>44098</v>
      </c>
      <c r="C7" s="223"/>
      <c r="D7" s="224" t="s">
        <v>1025</v>
      </c>
      <c r="E7" s="225" t="s">
        <v>1026</v>
      </c>
      <c r="F7" s="225"/>
      <c r="G7" s="226">
        <v>-40831.86</v>
      </c>
      <c r="H7" s="226"/>
      <c r="I7" s="227" t="s">
        <v>1027</v>
      </c>
      <c r="J7" s="227"/>
      <c r="K7" s="227" t="s">
        <v>1028</v>
      </c>
      <c r="L7" s="227"/>
    </row>
    <row r="8" spans="1:13" x14ac:dyDescent="0.25">
      <c r="A8" s="228" t="s">
        <v>1029</v>
      </c>
      <c r="B8" s="229"/>
      <c r="C8" s="229"/>
      <c r="D8" s="230"/>
      <c r="E8" s="229"/>
      <c r="F8" s="229"/>
      <c r="G8" s="231">
        <v>-40831.86</v>
      </c>
      <c r="H8" s="231"/>
      <c r="I8" s="229"/>
      <c r="J8" s="229"/>
      <c r="K8" s="229"/>
      <c r="L8" s="229"/>
    </row>
    <row r="9" spans="1:13" x14ac:dyDescent="0.25">
      <c r="A9" s="220" t="s">
        <v>1030</v>
      </c>
    </row>
    <row r="10" spans="1:13" x14ac:dyDescent="0.25">
      <c r="A10" s="232" t="s">
        <v>1031</v>
      </c>
      <c r="B10" s="232"/>
      <c r="C10" s="224" t="s">
        <v>1032</v>
      </c>
      <c r="D10" s="233" t="s">
        <v>1033</v>
      </c>
      <c r="E10" s="233"/>
      <c r="F10" s="234" t="s">
        <v>1034</v>
      </c>
      <c r="G10" s="234"/>
      <c r="H10" s="235" t="s">
        <v>1035</v>
      </c>
      <c r="I10" s="235"/>
      <c r="J10" s="225" t="s">
        <v>1036</v>
      </c>
      <c r="K10" s="225"/>
      <c r="L10" s="229"/>
      <c r="M10" s="229"/>
    </row>
    <row r="11" spans="1:13" x14ac:dyDescent="0.25">
      <c r="A11" s="236">
        <v>1512781</v>
      </c>
      <c r="B11" s="236"/>
      <c r="C11" s="237">
        <v>44078</v>
      </c>
      <c r="D11" s="233" t="s">
        <v>1037</v>
      </c>
      <c r="E11" s="233"/>
      <c r="F11" s="234" t="s">
        <v>1026</v>
      </c>
      <c r="G11" s="234"/>
      <c r="H11" s="238">
        <v>0</v>
      </c>
      <c r="I11" s="238"/>
      <c r="J11" s="225" t="s">
        <v>1038</v>
      </c>
      <c r="K11" s="225"/>
      <c r="L11" s="227" t="s">
        <v>1039</v>
      </c>
      <c r="M11" s="227"/>
    </row>
    <row r="12" spans="1:13" x14ac:dyDescent="0.25">
      <c r="A12" s="227" t="s">
        <v>1040</v>
      </c>
      <c r="B12" s="227"/>
      <c r="C12" s="237">
        <v>44078</v>
      </c>
      <c r="D12" s="233" t="s">
        <v>1041</v>
      </c>
      <c r="E12" s="233"/>
      <c r="F12" s="234" t="s">
        <v>1026</v>
      </c>
      <c r="G12" s="234"/>
      <c r="H12" s="238">
        <v>0</v>
      </c>
      <c r="I12" s="238"/>
      <c r="J12" s="225" t="s">
        <v>1038</v>
      </c>
      <c r="K12" s="225"/>
      <c r="L12" s="227" t="s">
        <v>1039</v>
      </c>
      <c r="M12" s="227"/>
    </row>
    <row r="13" spans="1:13" x14ac:dyDescent="0.25">
      <c r="A13" s="227" t="s">
        <v>1042</v>
      </c>
      <c r="B13" s="227"/>
      <c r="C13" s="237">
        <v>44085</v>
      </c>
      <c r="D13" s="233" t="s">
        <v>1041</v>
      </c>
      <c r="E13" s="233"/>
      <c r="F13" s="234" t="s">
        <v>1026</v>
      </c>
      <c r="G13" s="234"/>
      <c r="H13" s="238">
        <v>0</v>
      </c>
      <c r="I13" s="238"/>
      <c r="J13" s="225" t="s">
        <v>1038</v>
      </c>
      <c r="K13" s="225"/>
      <c r="L13" s="227" t="s">
        <v>1039</v>
      </c>
      <c r="M13" s="227"/>
    </row>
    <row r="14" spans="1:13" x14ac:dyDescent="0.25">
      <c r="A14" s="236">
        <v>1512827</v>
      </c>
      <c r="B14" s="236"/>
      <c r="C14" s="237">
        <v>44085</v>
      </c>
      <c r="D14" s="233" t="s">
        <v>1041</v>
      </c>
      <c r="E14" s="233"/>
      <c r="F14" s="234" t="s">
        <v>1026</v>
      </c>
      <c r="G14" s="234"/>
      <c r="H14" s="238">
        <v>0</v>
      </c>
      <c r="I14" s="238"/>
      <c r="J14" s="225" t="s">
        <v>1038</v>
      </c>
      <c r="K14" s="225"/>
      <c r="L14" s="227" t="s">
        <v>1039</v>
      </c>
      <c r="M14" s="227"/>
    </row>
    <row r="15" spans="1:13" x14ac:dyDescent="0.25">
      <c r="A15" s="227" t="s">
        <v>1043</v>
      </c>
      <c r="B15" s="227"/>
      <c r="C15" s="237">
        <v>44099</v>
      </c>
      <c r="D15" s="233" t="s">
        <v>1037</v>
      </c>
      <c r="E15" s="233"/>
      <c r="F15" s="234" t="s">
        <v>1026</v>
      </c>
      <c r="G15" s="234"/>
      <c r="H15" s="238">
        <v>0</v>
      </c>
      <c r="I15" s="238"/>
      <c r="J15" s="225" t="s">
        <v>1038</v>
      </c>
      <c r="K15" s="225"/>
      <c r="L15" s="227" t="s">
        <v>1039</v>
      </c>
      <c r="M15" s="227"/>
    </row>
    <row r="16" spans="1:13" x14ac:dyDescent="0.25">
      <c r="A16" s="227" t="s">
        <v>1044</v>
      </c>
      <c r="B16" s="227"/>
      <c r="C16" s="237">
        <v>44078</v>
      </c>
      <c r="D16" s="233" t="s">
        <v>1045</v>
      </c>
      <c r="E16" s="233"/>
      <c r="F16" s="234" t="s">
        <v>1026</v>
      </c>
      <c r="G16" s="234"/>
      <c r="H16" s="238">
        <v>0</v>
      </c>
      <c r="I16" s="238"/>
      <c r="J16" s="225" t="s">
        <v>1038</v>
      </c>
      <c r="K16" s="225"/>
      <c r="L16" s="227" t="s">
        <v>1046</v>
      </c>
      <c r="M16" s="227"/>
    </row>
    <row r="17" spans="1:13" x14ac:dyDescent="0.25">
      <c r="A17" s="227" t="s">
        <v>1047</v>
      </c>
      <c r="B17" s="227"/>
      <c r="C17" s="237">
        <v>44078</v>
      </c>
      <c r="D17" s="233" t="s">
        <v>1045</v>
      </c>
      <c r="E17" s="233"/>
      <c r="F17" s="234" t="s">
        <v>1026</v>
      </c>
      <c r="G17" s="234"/>
      <c r="H17" s="238">
        <v>0</v>
      </c>
      <c r="I17" s="238"/>
      <c r="J17" s="225" t="s">
        <v>1038</v>
      </c>
      <c r="K17" s="225"/>
      <c r="L17" s="227" t="s">
        <v>1046</v>
      </c>
      <c r="M17" s="227"/>
    </row>
    <row r="18" spans="1:13" x14ac:dyDescent="0.25">
      <c r="A18" s="227" t="s">
        <v>1048</v>
      </c>
      <c r="B18" s="227"/>
      <c r="C18" s="237">
        <v>44092</v>
      </c>
      <c r="D18" s="233" t="s">
        <v>1049</v>
      </c>
      <c r="E18" s="233"/>
      <c r="F18" s="234" t="s">
        <v>1026</v>
      </c>
      <c r="G18" s="234"/>
      <c r="H18" s="238">
        <v>0</v>
      </c>
      <c r="I18" s="238"/>
      <c r="J18" s="225" t="s">
        <v>1038</v>
      </c>
      <c r="K18" s="225"/>
      <c r="L18" s="227" t="s">
        <v>1046</v>
      </c>
      <c r="M18" s="227"/>
    </row>
    <row r="19" spans="1:13" x14ac:dyDescent="0.25">
      <c r="A19" s="233" t="s">
        <v>1029</v>
      </c>
      <c r="B19" s="233"/>
      <c r="C19" s="230"/>
      <c r="D19" s="229"/>
      <c r="E19" s="229"/>
      <c r="F19" s="229"/>
      <c r="G19" s="229"/>
      <c r="H19" s="239">
        <v>0</v>
      </c>
      <c r="I19" s="239"/>
      <c r="J19" s="229"/>
      <c r="K19" s="229"/>
      <c r="L19" s="229"/>
      <c r="M19" s="229"/>
    </row>
    <row r="20" spans="1:13" x14ac:dyDescent="0.25">
      <c r="A20" s="232" t="s">
        <v>1050</v>
      </c>
      <c r="B20" s="232"/>
      <c r="C20" s="230"/>
      <c r="D20" s="229"/>
      <c r="E20" s="229"/>
      <c r="F20" s="229"/>
      <c r="G20" s="229"/>
      <c r="H20" s="240">
        <v>-40831.86</v>
      </c>
      <c r="I20" s="240"/>
      <c r="J20" s="229"/>
      <c r="K20" s="229"/>
      <c r="L20" s="229"/>
      <c r="M20" s="229"/>
    </row>
  </sheetData>
  <mergeCells count="76">
    <mergeCell ref="A20:B20"/>
    <mergeCell ref="D20:E20"/>
    <mergeCell ref="F20:G20"/>
    <mergeCell ref="H20:I20"/>
    <mergeCell ref="J20:K20"/>
    <mergeCell ref="L20:M20"/>
    <mergeCell ref="A19:B19"/>
    <mergeCell ref="D19:E19"/>
    <mergeCell ref="F19:G19"/>
    <mergeCell ref="H19:I19"/>
    <mergeCell ref="J19:K19"/>
    <mergeCell ref="L19:M19"/>
    <mergeCell ref="A18:B18"/>
    <mergeCell ref="D18:E18"/>
    <mergeCell ref="F18:G18"/>
    <mergeCell ref="H18:I18"/>
    <mergeCell ref="J18:K18"/>
    <mergeCell ref="L18:M18"/>
    <mergeCell ref="A17:B17"/>
    <mergeCell ref="D17:E17"/>
    <mergeCell ref="F17:G17"/>
    <mergeCell ref="H17:I17"/>
    <mergeCell ref="J17:K17"/>
    <mergeCell ref="L17:M17"/>
    <mergeCell ref="A16:B16"/>
    <mergeCell ref="D16:E16"/>
    <mergeCell ref="F16:G16"/>
    <mergeCell ref="H16:I16"/>
    <mergeCell ref="J16:K16"/>
    <mergeCell ref="L16:M16"/>
    <mergeCell ref="A15:B15"/>
    <mergeCell ref="D15:E15"/>
    <mergeCell ref="F15:G15"/>
    <mergeCell ref="H15:I15"/>
    <mergeCell ref="J15:K15"/>
    <mergeCell ref="L15:M15"/>
    <mergeCell ref="A14:B14"/>
    <mergeCell ref="D14:E14"/>
    <mergeCell ref="F14:G14"/>
    <mergeCell ref="H14:I14"/>
    <mergeCell ref="J14:K14"/>
    <mergeCell ref="L14:M14"/>
    <mergeCell ref="A13:B13"/>
    <mergeCell ref="D13:E13"/>
    <mergeCell ref="F13:G13"/>
    <mergeCell ref="H13:I13"/>
    <mergeCell ref="J13:K13"/>
    <mergeCell ref="L13:M13"/>
    <mergeCell ref="A12:B12"/>
    <mergeCell ref="D12:E12"/>
    <mergeCell ref="F12:G12"/>
    <mergeCell ref="H12:I12"/>
    <mergeCell ref="J12:K12"/>
    <mergeCell ref="L12:M12"/>
    <mergeCell ref="A11:B11"/>
    <mergeCell ref="D11:E11"/>
    <mergeCell ref="F11:G11"/>
    <mergeCell ref="H11:I11"/>
    <mergeCell ref="J11:K11"/>
    <mergeCell ref="L11:M11"/>
    <mergeCell ref="A10:B10"/>
    <mergeCell ref="D10:E10"/>
    <mergeCell ref="F10:G10"/>
    <mergeCell ref="H10:I10"/>
    <mergeCell ref="J10:K10"/>
    <mergeCell ref="L10:M10"/>
    <mergeCell ref="B7:C7"/>
    <mergeCell ref="E7:F7"/>
    <mergeCell ref="G7:H7"/>
    <mergeCell ref="I7:J7"/>
    <mergeCell ref="K7:L7"/>
    <mergeCell ref="B8:C8"/>
    <mergeCell ref="E8:F8"/>
    <mergeCell ref="G8:H8"/>
    <mergeCell ref="I8:J8"/>
    <mergeCell ref="K8:L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V16"/>
  <sheetViews>
    <sheetView showGridLines="0" showOutlineSymbols="0" workbookViewId="0">
      <selection activeCell="AE4" sqref="AE4"/>
    </sheetView>
  </sheetViews>
  <sheetFormatPr defaultRowHeight="12.75" customHeight="1" x14ac:dyDescent="0.25"/>
  <cols>
    <col min="1" max="1" width="3.42578125" style="134" customWidth="1"/>
    <col min="2" max="2" width="9.42578125" style="134" customWidth="1"/>
    <col min="3" max="3" width="11.140625" style="134" customWidth="1"/>
    <col min="4" max="4" width="1.140625" style="134" customWidth="1"/>
    <col min="5" max="5" width="5.7109375" style="134" customWidth="1"/>
    <col min="6" max="6" width="1.140625" style="134" customWidth="1"/>
    <col min="7" max="7" width="2.28515625" style="134" customWidth="1"/>
    <col min="8" max="8" width="11.42578125" style="134" customWidth="1"/>
    <col min="9" max="9" width="1.28515625" style="134" customWidth="1"/>
    <col min="10" max="10" width="1" style="134" customWidth="1"/>
    <col min="11" max="11" width="8" style="134" customWidth="1"/>
    <col min="12" max="12" width="5.5703125" style="134" customWidth="1"/>
    <col min="13" max="13" width="1.28515625" style="134" customWidth="1"/>
    <col min="14" max="14" width="3.42578125" style="134" customWidth="1"/>
    <col min="15" max="15" width="1.140625" style="134" customWidth="1"/>
    <col min="16" max="16" width="7.140625" style="134" customWidth="1"/>
    <col min="17" max="17" width="17.28515625" style="134" customWidth="1"/>
    <col min="18" max="18" width="2" style="134" customWidth="1"/>
    <col min="19" max="19" width="5.42578125" style="134" customWidth="1"/>
    <col min="20" max="20" width="1.42578125" style="134" customWidth="1"/>
    <col min="21" max="21" width="5.7109375" style="134" customWidth="1"/>
    <col min="22" max="22" width="3.28515625" style="134" customWidth="1"/>
    <col min="23" max="256" width="6.85546875" style="134" customWidth="1"/>
    <col min="257" max="16384" width="9.140625" style="134"/>
  </cols>
  <sheetData>
    <row r="1" spans="1:22" ht="6" customHeight="1" x14ac:dyDescent="0.25"/>
    <row r="2" spans="1:22" ht="20.25" customHeight="1" x14ac:dyDescent="0.25">
      <c r="B2" s="135" t="s">
        <v>862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</row>
    <row r="3" spans="1:22" ht="6" customHeight="1" x14ac:dyDescent="0.25"/>
    <row r="4" spans="1:22" ht="18.75" customHeight="1" x14ac:dyDescent="0.25">
      <c r="B4" s="136" t="s">
        <v>861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</row>
    <row r="5" spans="1:22" ht="27" customHeight="1" x14ac:dyDescent="0.25"/>
    <row r="6" spans="1:22" ht="18" customHeight="1" x14ac:dyDescent="0.25"/>
    <row r="7" spans="1:22" x14ac:dyDescent="0.25">
      <c r="H7" s="153" t="s">
        <v>860</v>
      </c>
      <c r="I7" s="153"/>
      <c r="K7" s="154" t="s">
        <v>859</v>
      </c>
      <c r="L7" s="154"/>
      <c r="N7" s="154" t="s">
        <v>858</v>
      </c>
      <c r="O7" s="154"/>
      <c r="P7" s="154"/>
    </row>
    <row r="8" spans="1:22" ht="13.5" customHeight="1" x14ac:dyDescent="0.25">
      <c r="H8" s="161" t="s">
        <v>857</v>
      </c>
      <c r="I8" s="161"/>
      <c r="K8" s="155">
        <v>107604.83</v>
      </c>
      <c r="L8" s="155"/>
      <c r="N8" s="160">
        <v>26</v>
      </c>
      <c r="O8" s="160"/>
      <c r="P8" s="160"/>
    </row>
    <row r="9" spans="1:22" ht="13.5" customHeight="1" x14ac:dyDescent="0.25">
      <c r="H9" s="161" t="s">
        <v>856</v>
      </c>
      <c r="I9" s="161"/>
      <c r="K9" s="155">
        <v>54598.55</v>
      </c>
      <c r="L9" s="155"/>
      <c r="N9" s="160">
        <v>11</v>
      </c>
      <c r="O9" s="160"/>
      <c r="P9" s="160"/>
    </row>
    <row r="10" spans="1:22" ht="13.5" customHeight="1" x14ac:dyDescent="0.25">
      <c r="H10" s="161" t="s">
        <v>855</v>
      </c>
      <c r="I10" s="161"/>
      <c r="K10" s="155">
        <v>318.89999999999998</v>
      </c>
      <c r="L10" s="155"/>
      <c r="N10" s="160">
        <v>2</v>
      </c>
      <c r="O10" s="160"/>
      <c r="P10" s="160"/>
    </row>
    <row r="11" spans="1:22" ht="12" customHeight="1" x14ac:dyDescent="0.25"/>
    <row r="12" spans="1:22" x14ac:dyDescent="0.25">
      <c r="H12" s="158" t="s">
        <v>854</v>
      </c>
      <c r="I12" s="158"/>
      <c r="K12" s="155">
        <v>162522.28</v>
      </c>
      <c r="L12" s="155"/>
      <c r="N12" s="160">
        <v>38</v>
      </c>
      <c r="O12" s="160"/>
      <c r="P12" s="160"/>
    </row>
    <row r="13" spans="1:22" ht="6" customHeight="1" x14ac:dyDescent="0.25"/>
    <row r="14" spans="1:22" ht="409.6" customHeight="1" x14ac:dyDescent="0.25"/>
    <row r="15" spans="1:22" ht="18" customHeight="1" x14ac:dyDescent="0.25"/>
    <row r="16" spans="1:22" ht="15" customHeight="1" x14ac:dyDescent="0.25">
      <c r="A16" s="141" t="s">
        <v>747</v>
      </c>
      <c r="B16" s="141"/>
      <c r="C16" s="141"/>
      <c r="D16" s="141"/>
      <c r="E16" s="141"/>
      <c r="F16" s="141"/>
      <c r="G16" s="141"/>
      <c r="H16" s="141"/>
      <c r="L16" s="142" t="s">
        <v>853</v>
      </c>
      <c r="M16" s="142"/>
      <c r="N16" s="142"/>
      <c r="O16" s="142"/>
      <c r="P16" s="142"/>
      <c r="Q16" s="142"/>
      <c r="R16" s="142"/>
      <c r="S16" s="142"/>
      <c r="T16" s="142"/>
      <c r="U16" s="142"/>
      <c r="V16" s="142"/>
    </row>
  </sheetData>
  <mergeCells count="19">
    <mergeCell ref="N10:P10"/>
    <mergeCell ref="B2:U2"/>
    <mergeCell ref="B4:U4"/>
    <mergeCell ref="H7:I7"/>
    <mergeCell ref="K7:L7"/>
    <mergeCell ref="N7:P7"/>
    <mergeCell ref="H8:I8"/>
    <mergeCell ref="K8:L8"/>
    <mergeCell ref="N8:P8"/>
    <mergeCell ref="H12:I12"/>
    <mergeCell ref="K12:L12"/>
    <mergeCell ref="N12:P12"/>
    <mergeCell ref="A16:H16"/>
    <mergeCell ref="L16:V16"/>
    <mergeCell ref="H9:I9"/>
    <mergeCell ref="K9:L9"/>
    <mergeCell ref="N9:P9"/>
    <mergeCell ref="H10:I10"/>
    <mergeCell ref="K10:L10"/>
  </mergeCells>
  <pageMargins left="0.25" right="0.25" top="0.25" bottom="0.25" header="0" footer="0"/>
  <pageSetup paperSize="0" scale="0" fitToWidth="0" fitToHeight="0" orientation="portrait" usePrinterDefaults="0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ACH &amp; Recap September 2020</vt:lpstr>
      <vt:lpstr>2. Vendor pmt</vt:lpstr>
      <vt:lpstr>3. Disbursement Rpt</vt:lpstr>
      <vt:lpstr>4. pmt &gt;_2k</vt:lpstr>
      <vt:lpstr>5. Pcard Rpt</vt:lpstr>
      <vt:lpstr>6. Exxon CC</vt:lpstr>
      <vt:lpstr>7. Ck Register</vt:lpstr>
      <vt:lpstr>8. Voids</vt:lpstr>
      <vt:lpstr>9. Fund Summ</vt:lpstr>
      <vt:lpstr>'3. Disbursement Rpt'!Print_Area</vt:lpstr>
      <vt:lpstr>'6. Exxon CC'!Print_Area</vt:lpstr>
      <vt:lpstr>'ACH &amp; Recap September 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Harris County Department of Education</dc:creator>
  <cp:lastModifiedBy>Harris County Department of Education</cp:lastModifiedBy>
  <dcterms:created xsi:type="dcterms:W3CDTF">2020-09-04T22:26:15Z</dcterms:created>
  <dcterms:modified xsi:type="dcterms:W3CDTF">2020-10-09T18:57:08Z</dcterms:modified>
</cp:coreProperties>
</file>